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ma\Desktop\"/>
    </mc:Choice>
  </mc:AlternateContent>
  <xr:revisionPtr revIDLastSave="0" documentId="8_{6CD78F08-0A22-444A-BE67-BADC36C51C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 lentelė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4" l="1"/>
  <c r="C49" i="4"/>
  <c r="C46" i="4"/>
  <c r="E46" i="4"/>
  <c r="D46" i="4"/>
  <c r="E45" i="4"/>
  <c r="D45" i="4"/>
  <c r="D51" i="4" s="1"/>
  <c r="C45" i="4"/>
  <c r="E44" i="4"/>
  <c r="D44" i="4"/>
  <c r="E39" i="4"/>
  <c r="D39" i="4"/>
  <c r="C39" i="4"/>
  <c r="E36" i="4"/>
  <c r="D36" i="4"/>
  <c r="C36" i="4"/>
  <c r="E34" i="4"/>
  <c r="D34" i="4"/>
  <c r="C34" i="4"/>
  <c r="E32" i="4"/>
  <c r="D32" i="4"/>
  <c r="C32" i="4"/>
  <c r="E29" i="4"/>
  <c r="D29" i="4"/>
  <c r="C29" i="4"/>
  <c r="C28" i="4" s="1"/>
  <c r="C27" i="4" s="1"/>
  <c r="E28" i="4"/>
  <c r="E27" i="4" s="1"/>
  <c r="D28" i="4"/>
  <c r="D27" i="4" s="1"/>
  <c r="E24" i="4"/>
  <c r="D24" i="4"/>
  <c r="C24" i="4"/>
  <c r="C23" i="4" s="1"/>
  <c r="E23" i="4"/>
  <c r="D23" i="4"/>
  <c r="E21" i="4"/>
  <c r="D21" i="4"/>
  <c r="C21" i="4"/>
  <c r="E19" i="4"/>
  <c r="D19" i="4"/>
  <c r="C19" i="4"/>
  <c r="E17" i="4"/>
  <c r="D17" i="4"/>
  <c r="C17" i="4"/>
  <c r="E14" i="4"/>
  <c r="D14" i="4"/>
  <c r="D11" i="4" s="1"/>
  <c r="D10" i="4" s="1"/>
  <c r="D42" i="4" s="1"/>
  <c r="C14" i="4"/>
  <c r="C11" i="4" s="1"/>
  <c r="E11" i="4"/>
  <c r="E10" i="4" s="1"/>
  <c r="E42" i="4" s="1"/>
  <c r="E51" i="4" l="1"/>
  <c r="E53" i="4" s="1"/>
  <c r="C51" i="4"/>
  <c r="C53" i="4" s="1"/>
  <c r="D53" i="4"/>
  <c r="C10" i="4"/>
  <c r="C42" i="4" s="1"/>
</calcChain>
</file>

<file path=xl/sharedStrings.xml><?xml version="1.0" encoding="utf-8"?>
<sst xmlns="http://schemas.openxmlformats.org/spreadsheetml/2006/main" count="70" uniqueCount="63">
  <si>
    <t>Programos uždavinio, priemonės kodas ir požymis</t>
  </si>
  <si>
    <t>Tikslo, uždavinio, priemonės pavadinimas, finansavimo šaltiniai</t>
  </si>
  <si>
    <t>1. Savivaldybės biudžetas (įskaitant skolintas lėšas)</t>
  </si>
  <si>
    <t>Iš jo</t>
  </si>
  <si>
    <t>1.1. savivaldybės biudžeto lėšos (pajamos savarankiškoms funkcijoms atlikti, be ankstesnių metų likučio)</t>
  </si>
  <si>
    <t>1.2. Lietuvos Respublikos valstybės biudžeto dotacijos</t>
  </si>
  <si>
    <t>1.3. Pajamų įmokos ir kitos pajamos</t>
  </si>
  <si>
    <t>1.4. Europos Sąjungos ir kitos tarptautinės finansinės paramos lėšos</t>
  </si>
  <si>
    <t>1.5. Skolintos lėšos</t>
  </si>
  <si>
    <t>1.6. Ankstesnių metų likučiai</t>
  </si>
  <si>
    <t>2. Kiti šaltiniai (kitos teisėtai gautos lėšos, nurodant atskirus šaltinius)</t>
  </si>
  <si>
    <t>Asignavimų ir kitų lėšų pokytis, palyginti su ankstesnių metų patvirtintų asignavimų ir kitų lėšų planu</t>
  </si>
  <si>
    <t>IŠ VISO programai finansuoti pagal finansavimo šaltinius (1 ir 2 punktai)</t>
  </si>
  <si>
    <t>Užtikrinti efektyvų Savivaldybei nuosavybės teise priklausančio ar patikėjimo teise valdomo valstybės turto naudojimą</t>
  </si>
  <si>
    <t>Žemės sklypų kadastriniai matavimai ir teritorijų planavimo dokumentų rengimas</t>
  </si>
  <si>
    <t>09-01</t>
  </si>
  <si>
    <t>09-01-01</t>
  </si>
  <si>
    <t>09-01-01-01</t>
  </si>
  <si>
    <t>09-01-01-02</t>
  </si>
  <si>
    <t>09-01-01-03</t>
  </si>
  <si>
    <t>09-01-01-04</t>
  </si>
  <si>
    <t>Valstybinės žemės nuomos mokesčio administravimas</t>
  </si>
  <si>
    <t>09-01-01-05</t>
  </si>
  <si>
    <t>09-01-02-01</t>
  </si>
  <si>
    <t>09-02-01-01</t>
  </si>
  <si>
    <t>09-02-01-02</t>
  </si>
  <si>
    <t>09-02-01-03</t>
  </si>
  <si>
    <t>09-02-01-04</t>
  </si>
  <si>
    <t>Būsto nuomos ar išperkamosios būsto nuomos mokesčių dalies kompensacijos</t>
  </si>
  <si>
    <t>Socialinio būsto fondo plėtra</t>
  </si>
  <si>
    <t>09-02-01-05</t>
  </si>
  <si>
    <t>09-02-01</t>
  </si>
  <si>
    <t>09-02</t>
  </si>
  <si>
    <t>Lėšos už parduotus valstybinės žemės sklypus 5 (VŽEM)</t>
  </si>
  <si>
    <t>Dotacija valstybės garantijos nuomininkams, išsikeliantiems iš savininkams grąžintų gyvenamųjų namų ar jų dalių, butų, vykdyti 4(VGN)</t>
  </si>
  <si>
    <t>Dotacija savivaldybei priskirtai valstybinei žemei ir kitam valstybiniam turtui valdyti, naudoti ir disponuoti juo pasitikėjimo teise 4 (VŽVT)</t>
  </si>
  <si>
    <t>Pajamos savarankiškoms funkcijoms atlikti 5(SFA)</t>
  </si>
  <si>
    <t>09-01-02</t>
  </si>
  <si>
    <t xml:space="preserve">2.3.3.1 </t>
  </si>
  <si>
    <t>Įteisinti Savivaldybės administracijos buhalterinės apskaitos registruose esantį turtą ir turtą, kurio savininkas nežinomas, ir jį įregistruoti NTR</t>
  </si>
  <si>
    <t>Apmokėti už visuomenės poreikiams paimtą žemę</t>
  </si>
  <si>
    <t>Lėšos už parduotus valstybinės žemės sklypus 4(VŽEM)</t>
  </si>
  <si>
    <t>Tinkamai valdyti ir eksploatuoti Savivaldybės turtą</t>
  </si>
  <si>
    <t xml:space="preserve">Savivaldybės pastatų eksploatavimas, einamasis (paprastasis),  kapitalinis remontas ir rekonstrukcija </t>
  </si>
  <si>
    <t>Teisiškai sutvarkyti Savivaldybės naudojamo nekilnojamojo turto valdymą ir disponavimą bei naudojimąsi žeme</t>
  </si>
  <si>
    <t>Administracijos patalpų nuomos pajamos / Biudžetinių įstaigų ir specialiųjų programų pajamos 
5(SP-PNAD)</t>
  </si>
  <si>
    <t xml:space="preserve">Gerinti Savivaldybės socialinio būsto būklę bei eksploatavimo kokybę </t>
  </si>
  <si>
    <t>Skatinti ir remti apsirūpinimą būstu, vykdyti socialinio būsto savininko prievoles</t>
  </si>
  <si>
    <t>Administracijos patalpų nuomos pajamos / Biudžetinių įstaigų ir specialiųjų programų pajamos 5(SP-PNAD)</t>
  </si>
  <si>
    <t>Mokėti su Savivaldybės gyvenamosiomis patalpomis susijusių bendrojo naudojimo objektų administravimo, nuolatinės techninės priežiūros, kaupimo mokesčius bei apmokėti už patalpų nuomos dalinį administravimą</t>
  </si>
  <si>
    <t>Apmokėti laikinai laisvų neišnuomotų gyvenamųjų patalpų komunalines išlaidas</t>
  </si>
  <si>
    <t>Dotacija būsto nuomos ar išperkamosios būsto nuomos mokesčių dalies kompensacijoms 
4(BN)</t>
  </si>
  <si>
    <t>Iš viso programai</t>
  </si>
  <si>
    <t>Iš jų – regioninių pažangos priemonių lėšos</t>
  </si>
  <si>
    <t>2025 metų asignavi-mai ir kitos lėšos</t>
  </si>
  <si>
    <t>2026 metų asignavi-mai ir kitos lėšos</t>
  </si>
  <si>
    <t>Savivaldy-bės strateginio plėtros plano priemonės kodas</t>
  </si>
  <si>
    <t>__________</t>
  </si>
  <si>
    <t xml:space="preserve">Valstybinės žemės ir valstybinio turto, valdomo patikėjimo teise, priežiūra </t>
  </si>
  <si>
    <t>2027 metų asignavi-mai ir kitos lėšos</t>
  </si>
  <si>
    <t>Lentelė. 2025–2027 metų turto valdymo programos tikslai, uždaviniai, priemonės, finansavimo šaltiniai, asignavimai ir kitos lėšos</t>
  </si>
  <si>
    <t>Tūkst. eurų</t>
  </si>
  <si>
    <t>Apmokėti su Savivaldybės gyvenamosiomis patalpomis susijusių  bendrojo naudojimo objektų remonto išlaidas  bei remontuoti Savivaldybei nuosavybės teise priklausančias gyvenamąsias patalpas (butus ir specialiąją įrangą juose)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</si>
</sst>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49" fontId="1" fillId="2" borderId="1" xfId="0" applyNumberFormat="1" applyFont="1" applyFill="1" applyBorder="1" applyAlignment="1">
      <alignment horizontal="justify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164" fontId="9" fillId="2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266701</xdr:colOff>
      <xdr:row>0</xdr:row>
      <xdr:rowOff>0</xdr:rowOff>
    </xdr:from>
    <xdr:to>
      <xdr:col>5</xdr:col>
      <xdr:colOff>581026</xdr:colOff>
      <xdr:row>4</xdr:row>
      <xdr:rowOff>152400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A57C60A6-9C1B-4236-BEC5-ACD7680BD956}"/>
            </a:ext>
          </a:extLst>
        </xdr:cNvPr>
        <xdr:cNvSpPr txBox="1">
          <a:spLocks noChangeArrowheads="1"/>
        </xdr:cNvSpPr>
      </xdr:nvSpPr>
      <xdr:spPr bwMode="auto">
        <a:xfrm>
          <a:off x="3657601" y="0"/>
          <a:ext cx="1733550" cy="914400"/>
        </a:xfrm>
        <a:prstGeom prst="rect">
          <a:avLst/>
        </a:prstGeom>
        <a:noFill/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Calibri"/>
              <a:cs typeface="Times New Roman" panose="02020603050405020304" pitchFamily="18" charset="0"/>
            </a:rPr>
            <a:t>Mažeikių rajono savivaldybės turto valdymo programos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Calibri"/>
              <a:cs typeface="Times New Roman" panose="02020603050405020304" pitchFamily="18" charset="0"/>
            </a:rPr>
            <a:t>2025–2027 metams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Calibri"/>
              <a:cs typeface="Times New Roman" panose="02020603050405020304" pitchFamily="18" charset="0"/>
            </a:rPr>
            <a:t>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EBE3D-2A36-417C-9E26-1DD217B134CF}">
  <dimension ref="A5:K54"/>
  <sheetViews>
    <sheetView tabSelected="1" topLeftCell="A8" workbookViewId="0">
      <selection activeCell="B29" sqref="B29"/>
    </sheetView>
  </sheetViews>
  <sheetFormatPr defaultRowHeight="15" x14ac:dyDescent="0.25"/>
  <cols>
    <col min="1" max="1" width="12.42578125" customWidth="1"/>
    <col min="2" max="2" width="27.85546875" customWidth="1"/>
    <col min="3" max="4" width="10.5703125" customWidth="1"/>
    <col min="5" max="5" width="10.7109375" customWidth="1"/>
    <col min="6" max="6" width="11.85546875" customWidth="1"/>
  </cols>
  <sheetData>
    <row r="5" spans="1:6" ht="27.75" customHeight="1" x14ac:dyDescent="0.25"/>
    <row r="6" spans="1:6" ht="34.5" customHeight="1" x14ac:dyDescent="0.25">
      <c r="A6" s="20" t="s">
        <v>60</v>
      </c>
      <c r="B6" s="20"/>
      <c r="C6" s="20"/>
      <c r="D6" s="20"/>
      <c r="E6" s="20"/>
      <c r="F6" s="20"/>
    </row>
    <row r="7" spans="1:6" ht="15.75" x14ac:dyDescent="0.25">
      <c r="F7" s="8" t="s">
        <v>61</v>
      </c>
    </row>
    <row r="8" spans="1:6" ht="99.75" x14ac:dyDescent="0.25">
      <c r="A8" s="4" t="s">
        <v>0</v>
      </c>
      <c r="B8" s="4" t="s">
        <v>1</v>
      </c>
      <c r="C8" s="4" t="s">
        <v>54</v>
      </c>
      <c r="D8" s="4" t="s">
        <v>55</v>
      </c>
      <c r="E8" s="4" t="s">
        <v>59</v>
      </c>
      <c r="F8" s="4" t="s">
        <v>56</v>
      </c>
    </row>
    <row r="9" spans="1:6" x14ac:dyDescent="0.25">
      <c r="A9" s="1">
        <v>1</v>
      </c>
      <c r="B9" s="1">
        <v>2</v>
      </c>
      <c r="C9" s="1">
        <v>3</v>
      </c>
      <c r="D9" s="1">
        <v>4</v>
      </c>
      <c r="E9" s="1">
        <v>5</v>
      </c>
      <c r="F9" s="1">
        <v>6</v>
      </c>
    </row>
    <row r="10" spans="1:6" ht="78.75" x14ac:dyDescent="0.25">
      <c r="A10" s="7" t="s">
        <v>15</v>
      </c>
      <c r="B10" s="3" t="s">
        <v>44</v>
      </c>
      <c r="C10" s="10">
        <f>SUM(C11+C23)</f>
        <v>565.37599999999998</v>
      </c>
      <c r="D10" s="10">
        <f>SUM(D11+D23)</f>
        <v>549</v>
      </c>
      <c r="E10" s="10">
        <f>SUM(E11+E23)</f>
        <v>519</v>
      </c>
      <c r="F10" s="5"/>
    </row>
    <row r="11" spans="1:6" ht="78.75" x14ac:dyDescent="0.25">
      <c r="A11" s="7" t="s">
        <v>16</v>
      </c>
      <c r="B11" s="3" t="s">
        <v>13</v>
      </c>
      <c r="C11" s="10">
        <f>SUM(C12+C14+C17+C21)</f>
        <v>107.048</v>
      </c>
      <c r="D11" s="10">
        <f>SUM(D12+D14+D17+D21)</f>
        <v>99</v>
      </c>
      <c r="E11" s="10">
        <f>SUM(E12+E14+E17+E21)</f>
        <v>69</v>
      </c>
      <c r="F11" s="5"/>
    </row>
    <row r="12" spans="1:6" ht="110.25" x14ac:dyDescent="0.25">
      <c r="A12" s="6" t="s">
        <v>17</v>
      </c>
      <c r="B12" s="3" t="s">
        <v>39</v>
      </c>
      <c r="C12" s="11">
        <v>30</v>
      </c>
      <c r="D12" s="11">
        <v>19</v>
      </c>
      <c r="E12" s="11">
        <v>17</v>
      </c>
      <c r="F12" s="5"/>
    </row>
    <row r="13" spans="1:6" ht="31.5" x14ac:dyDescent="0.25">
      <c r="A13" s="6"/>
      <c r="B13" s="12" t="s">
        <v>36</v>
      </c>
      <c r="C13" s="11">
        <v>30</v>
      </c>
      <c r="D13" s="11">
        <v>19</v>
      </c>
      <c r="E13" s="11">
        <v>17</v>
      </c>
      <c r="F13" s="5"/>
    </row>
    <row r="14" spans="1:6" ht="63" x14ac:dyDescent="0.25">
      <c r="A14" s="6" t="s">
        <v>18</v>
      </c>
      <c r="B14" s="3" t="s">
        <v>14</v>
      </c>
      <c r="C14" s="11">
        <f>SUM(C15:C16)</f>
        <v>75.048000000000002</v>
      </c>
      <c r="D14" s="11">
        <f t="shared" ref="D14:E14" si="0">SUM(D15:D16)</f>
        <v>75</v>
      </c>
      <c r="E14" s="11">
        <f t="shared" si="0"/>
        <v>50</v>
      </c>
      <c r="F14" s="5"/>
    </row>
    <row r="15" spans="1:6" ht="47.25" x14ac:dyDescent="0.25">
      <c r="A15" s="6"/>
      <c r="B15" s="2" t="s">
        <v>33</v>
      </c>
      <c r="C15" s="11">
        <v>6.59</v>
      </c>
      <c r="D15" s="11">
        <v>0</v>
      </c>
      <c r="E15" s="11">
        <v>0</v>
      </c>
      <c r="F15" s="5"/>
    </row>
    <row r="16" spans="1:6" ht="47.25" x14ac:dyDescent="0.25">
      <c r="A16" s="6"/>
      <c r="B16" s="2" t="s">
        <v>41</v>
      </c>
      <c r="C16" s="18">
        <v>68.457999999999998</v>
      </c>
      <c r="D16" s="11">
        <v>75</v>
      </c>
      <c r="E16" s="11">
        <v>50</v>
      </c>
      <c r="F16" s="5"/>
    </row>
    <row r="17" spans="1:11" ht="31.5" x14ac:dyDescent="0.25">
      <c r="A17" s="6" t="s">
        <v>19</v>
      </c>
      <c r="B17" s="3" t="s">
        <v>40</v>
      </c>
      <c r="C17" s="11">
        <f>SUM(C18)</f>
        <v>0</v>
      </c>
      <c r="D17" s="11">
        <f t="shared" ref="D17:E17" si="1">SUM(D18)</f>
        <v>3</v>
      </c>
      <c r="E17" s="11">
        <f t="shared" si="1"/>
        <v>0</v>
      </c>
      <c r="F17" s="5"/>
    </row>
    <row r="18" spans="1:11" ht="31.5" x14ac:dyDescent="0.25">
      <c r="A18" s="6"/>
      <c r="B18" s="12" t="s">
        <v>36</v>
      </c>
      <c r="C18" s="11">
        <v>0</v>
      </c>
      <c r="D18" s="11">
        <v>3</v>
      </c>
      <c r="E18" s="11">
        <v>0</v>
      </c>
      <c r="F18" s="5"/>
      <c r="K18" s="17"/>
    </row>
    <row r="19" spans="1:11" ht="47.25" x14ac:dyDescent="0.25">
      <c r="A19" s="6" t="s">
        <v>20</v>
      </c>
      <c r="B19" s="13" t="s">
        <v>58</v>
      </c>
      <c r="C19" s="11">
        <f>SUM(C20:C20)</f>
        <v>0</v>
      </c>
      <c r="D19" s="11">
        <f>SUM(D20:D20)</f>
        <v>0</v>
      </c>
      <c r="E19" s="11">
        <f>SUM(E20:E20)</f>
        <v>0</v>
      </c>
      <c r="F19" s="5"/>
    </row>
    <row r="20" spans="1:11" ht="78.75" x14ac:dyDescent="0.25">
      <c r="A20" s="6"/>
      <c r="B20" s="2" t="s">
        <v>35</v>
      </c>
      <c r="C20" s="11">
        <v>0</v>
      </c>
      <c r="D20" s="11">
        <v>0</v>
      </c>
      <c r="E20" s="11">
        <v>0</v>
      </c>
      <c r="F20" s="5"/>
    </row>
    <row r="21" spans="1:11" ht="31.5" x14ac:dyDescent="0.25">
      <c r="A21" s="6" t="s">
        <v>22</v>
      </c>
      <c r="B21" s="3" t="s">
        <v>21</v>
      </c>
      <c r="C21" s="11">
        <f>SUM(C22)</f>
        <v>2</v>
      </c>
      <c r="D21" s="11">
        <f t="shared" ref="D21:E21" si="2">SUM(D22)</f>
        <v>2</v>
      </c>
      <c r="E21" s="11">
        <f t="shared" si="2"/>
        <v>2</v>
      </c>
      <c r="F21" s="5"/>
    </row>
    <row r="22" spans="1:11" ht="31.5" x14ac:dyDescent="0.25">
      <c r="A22" s="6"/>
      <c r="B22" s="12" t="s">
        <v>36</v>
      </c>
      <c r="C22" s="11">
        <v>2</v>
      </c>
      <c r="D22" s="11">
        <v>2</v>
      </c>
      <c r="E22" s="11">
        <v>2</v>
      </c>
      <c r="F22" s="5"/>
    </row>
    <row r="23" spans="1:11" ht="47.25" x14ac:dyDescent="0.25">
      <c r="A23" s="9" t="s">
        <v>37</v>
      </c>
      <c r="B23" s="3" t="s">
        <v>42</v>
      </c>
      <c r="C23" s="10">
        <f>SUM(C24)</f>
        <v>458.32799999999997</v>
      </c>
      <c r="D23" s="10">
        <f t="shared" ref="D23:E23" si="3">SUM(D24)</f>
        <v>450</v>
      </c>
      <c r="E23" s="10">
        <f t="shared" si="3"/>
        <v>450</v>
      </c>
      <c r="F23" s="5"/>
    </row>
    <row r="24" spans="1:11" ht="63" x14ac:dyDescent="0.25">
      <c r="A24" s="6" t="s">
        <v>23</v>
      </c>
      <c r="B24" s="3" t="s">
        <v>43</v>
      </c>
      <c r="C24" s="11">
        <f>SUM(C25:C26)</f>
        <v>458.32799999999997</v>
      </c>
      <c r="D24" s="11">
        <f t="shared" ref="D24:E24" si="4">SUM(D25:D26)</f>
        <v>450</v>
      </c>
      <c r="E24" s="11">
        <f t="shared" si="4"/>
        <v>450</v>
      </c>
      <c r="F24" s="5"/>
    </row>
    <row r="25" spans="1:11" ht="78.75" x14ac:dyDescent="0.25">
      <c r="A25" s="6"/>
      <c r="B25" s="2" t="s">
        <v>45</v>
      </c>
      <c r="C25" s="19">
        <v>208.328</v>
      </c>
      <c r="D25" s="11">
        <v>230</v>
      </c>
      <c r="E25" s="11">
        <v>230</v>
      </c>
      <c r="F25" s="5"/>
    </row>
    <row r="26" spans="1:11" ht="31.5" x14ac:dyDescent="0.25">
      <c r="A26" s="6"/>
      <c r="B26" s="12" t="s">
        <v>36</v>
      </c>
      <c r="C26" s="11">
        <v>250</v>
      </c>
      <c r="D26" s="11">
        <v>220</v>
      </c>
      <c r="E26" s="11">
        <v>220</v>
      </c>
      <c r="F26" s="5"/>
    </row>
    <row r="27" spans="1:11" ht="47.25" x14ac:dyDescent="0.25">
      <c r="A27" s="9" t="s">
        <v>32</v>
      </c>
      <c r="B27" s="3" t="s">
        <v>46</v>
      </c>
      <c r="C27" s="10">
        <f>SUM(C28)</f>
        <v>1047.04</v>
      </c>
      <c r="D27" s="10">
        <f t="shared" ref="D27:E27" si="5">SUM(D28)</f>
        <v>848.4</v>
      </c>
      <c r="E27" s="10">
        <f t="shared" si="5"/>
        <v>888.4</v>
      </c>
      <c r="F27" s="5"/>
    </row>
    <row r="28" spans="1:11" ht="63" x14ac:dyDescent="0.25">
      <c r="A28" s="9" t="s">
        <v>31</v>
      </c>
      <c r="B28" s="3" t="s">
        <v>47</v>
      </c>
      <c r="C28" s="10">
        <f>SUM(C29+C32+C34+C36+C39)</f>
        <v>1047.04</v>
      </c>
      <c r="D28" s="10">
        <f t="shared" ref="D28:E28" si="6">SUM(D29+D32+D34+D36+D39)</f>
        <v>848.4</v>
      </c>
      <c r="E28" s="10">
        <f t="shared" si="6"/>
        <v>888.4</v>
      </c>
      <c r="F28" s="5"/>
    </row>
    <row r="29" spans="1:11" ht="173.25" x14ac:dyDescent="0.25">
      <c r="A29" s="6" t="s">
        <v>24</v>
      </c>
      <c r="B29" s="22" t="s">
        <v>62</v>
      </c>
      <c r="C29" s="11">
        <f>SUM(C30:C31)</f>
        <v>690</v>
      </c>
      <c r="D29" s="11">
        <f t="shared" ref="D29:E29" si="7">SUM(D30:D31)</f>
        <v>620</v>
      </c>
      <c r="E29" s="11">
        <f t="shared" si="7"/>
        <v>650</v>
      </c>
      <c r="F29" s="5"/>
    </row>
    <row r="30" spans="1:11" ht="63" x14ac:dyDescent="0.25">
      <c r="A30" s="6"/>
      <c r="B30" s="2" t="s">
        <v>48</v>
      </c>
      <c r="C30" s="19">
        <v>590</v>
      </c>
      <c r="D30" s="11">
        <v>500</v>
      </c>
      <c r="E30" s="11">
        <v>500</v>
      </c>
      <c r="F30" s="5"/>
    </row>
    <row r="31" spans="1:11" ht="31.5" x14ac:dyDescent="0.25">
      <c r="A31" s="6"/>
      <c r="B31" s="12" t="s">
        <v>36</v>
      </c>
      <c r="C31" s="11">
        <v>100</v>
      </c>
      <c r="D31" s="11">
        <v>120</v>
      </c>
      <c r="E31" s="11">
        <v>150</v>
      </c>
      <c r="F31" s="5"/>
    </row>
    <row r="32" spans="1:11" ht="157.5" x14ac:dyDescent="0.25">
      <c r="A32" s="6" t="s">
        <v>25</v>
      </c>
      <c r="B32" s="3" t="s">
        <v>49</v>
      </c>
      <c r="C32" s="11">
        <f>SUM(C33)</f>
        <v>150</v>
      </c>
      <c r="D32" s="11">
        <f t="shared" ref="D32:E32" si="8">SUM(D33)</f>
        <v>110</v>
      </c>
      <c r="E32" s="11">
        <f t="shared" si="8"/>
        <v>110</v>
      </c>
      <c r="F32" s="5"/>
    </row>
    <row r="33" spans="1:6" ht="63" x14ac:dyDescent="0.25">
      <c r="A33" s="6"/>
      <c r="B33" s="2" t="s">
        <v>48</v>
      </c>
      <c r="C33" s="11">
        <v>150</v>
      </c>
      <c r="D33" s="11">
        <v>110</v>
      </c>
      <c r="E33" s="11">
        <v>110</v>
      </c>
      <c r="F33" s="5"/>
    </row>
    <row r="34" spans="1:6" ht="63" x14ac:dyDescent="0.25">
      <c r="A34" s="6" t="s">
        <v>26</v>
      </c>
      <c r="B34" s="3" t="s">
        <v>50</v>
      </c>
      <c r="C34" s="11">
        <f>SUM(C35)</f>
        <v>50</v>
      </c>
      <c r="D34" s="11">
        <f t="shared" ref="D34:E34" si="9">SUM(D35)</f>
        <v>30</v>
      </c>
      <c r="E34" s="11">
        <f t="shared" si="9"/>
        <v>20</v>
      </c>
      <c r="F34" s="5"/>
    </row>
    <row r="35" spans="1:6" ht="63" x14ac:dyDescent="0.25">
      <c r="A35" s="6"/>
      <c r="B35" s="2" t="s">
        <v>48</v>
      </c>
      <c r="C35" s="11">
        <v>50</v>
      </c>
      <c r="D35" s="11">
        <v>30</v>
      </c>
      <c r="E35" s="11">
        <v>20</v>
      </c>
      <c r="F35" s="5"/>
    </row>
    <row r="36" spans="1:6" ht="63" x14ac:dyDescent="0.25">
      <c r="A36" s="6" t="s">
        <v>27</v>
      </c>
      <c r="B36" s="3" t="s">
        <v>28</v>
      </c>
      <c r="C36" s="11">
        <f>SUM(C37:C38)</f>
        <v>29.04</v>
      </c>
      <c r="D36" s="11">
        <f t="shared" ref="D36:E36" si="10">SUM(D37:D38)</f>
        <v>8.4</v>
      </c>
      <c r="E36" s="11">
        <f t="shared" si="10"/>
        <v>8.4</v>
      </c>
      <c r="F36" s="5"/>
    </row>
    <row r="37" spans="1:6" ht="78.75" x14ac:dyDescent="0.25">
      <c r="A37" s="6"/>
      <c r="B37" s="2" t="s">
        <v>51</v>
      </c>
      <c r="C37" s="19">
        <v>28.7</v>
      </c>
      <c r="D37" s="11">
        <v>8.4</v>
      </c>
      <c r="E37" s="11">
        <v>8.4</v>
      </c>
      <c r="F37" s="5"/>
    </row>
    <row r="38" spans="1:6" ht="78.75" x14ac:dyDescent="0.25">
      <c r="A38" s="6"/>
      <c r="B38" s="2" t="s">
        <v>34</v>
      </c>
      <c r="C38" s="11">
        <v>0.34</v>
      </c>
      <c r="D38" s="11">
        <v>0</v>
      </c>
      <c r="E38" s="11">
        <v>0</v>
      </c>
      <c r="F38" s="5"/>
    </row>
    <row r="39" spans="1:6" ht="31.5" x14ac:dyDescent="0.25">
      <c r="A39" s="6" t="s">
        <v>30</v>
      </c>
      <c r="B39" s="3" t="s">
        <v>29</v>
      </c>
      <c r="C39" s="11">
        <f>SUM(C40)</f>
        <v>128</v>
      </c>
      <c r="D39" s="11">
        <f t="shared" ref="D39:E39" si="11">SUM(D40)</f>
        <v>80</v>
      </c>
      <c r="E39" s="11">
        <f t="shared" si="11"/>
        <v>100</v>
      </c>
      <c r="F39" s="5"/>
    </row>
    <row r="40" spans="1:6" ht="31.5" x14ac:dyDescent="0.25">
      <c r="A40" s="6"/>
      <c r="B40" s="12" t="s">
        <v>36</v>
      </c>
      <c r="C40" s="11">
        <v>128</v>
      </c>
      <c r="D40" s="11">
        <v>80</v>
      </c>
      <c r="E40" s="11">
        <v>100</v>
      </c>
      <c r="F40" s="14" t="s">
        <v>38</v>
      </c>
    </row>
    <row r="41" spans="1:6" ht="15.75" x14ac:dyDescent="0.25">
      <c r="A41" s="21" t="s">
        <v>52</v>
      </c>
      <c r="B41" s="21"/>
      <c r="C41" s="11"/>
      <c r="D41" s="11"/>
      <c r="E41" s="11"/>
      <c r="F41" s="5"/>
    </row>
    <row r="42" spans="1:6" ht="31.5" x14ac:dyDescent="0.25">
      <c r="A42" s="3"/>
      <c r="B42" s="2" t="s">
        <v>2</v>
      </c>
      <c r="C42" s="11">
        <f>SUM(C10+C27)</f>
        <v>1612.4159999999999</v>
      </c>
      <c r="D42" s="11">
        <f>SUM(D10+D27)</f>
        <v>1397.4</v>
      </c>
      <c r="E42" s="11">
        <f>SUM(E10+E27)</f>
        <v>1407.4</v>
      </c>
      <c r="F42" s="5"/>
    </row>
    <row r="43" spans="1:6" ht="15.75" x14ac:dyDescent="0.25">
      <c r="A43" s="6"/>
      <c r="B43" s="2" t="s">
        <v>3</v>
      </c>
      <c r="C43" s="11"/>
      <c r="D43" s="11"/>
      <c r="E43" s="11"/>
      <c r="F43" s="5"/>
    </row>
    <row r="44" spans="1:6" ht="78.75" x14ac:dyDescent="0.25">
      <c r="A44" s="6"/>
      <c r="B44" s="2" t="s">
        <v>4</v>
      </c>
      <c r="C44" s="10">
        <f>C13+C15+C18+C22+C26+C31+C16+C40-42.848-91</f>
        <v>451.20000000000005</v>
      </c>
      <c r="D44" s="10">
        <f>D13+D18+D22+D26+D31+D16+D40</f>
        <v>519</v>
      </c>
      <c r="E44" s="10">
        <f>E13+E18+E22+E26+E31+E16+E40</f>
        <v>539</v>
      </c>
      <c r="F44" s="5"/>
    </row>
    <row r="45" spans="1:6" ht="31.5" x14ac:dyDescent="0.25">
      <c r="A45" s="6"/>
      <c r="B45" s="2" t="s">
        <v>5</v>
      </c>
      <c r="C45" s="10">
        <f>C37+C38</f>
        <v>29.04</v>
      </c>
      <c r="D45" s="10">
        <f t="shared" ref="D45:E45" si="12">D37+D38</f>
        <v>8.4</v>
      </c>
      <c r="E45" s="10">
        <f t="shared" si="12"/>
        <v>8.4</v>
      </c>
      <c r="F45" s="5"/>
    </row>
    <row r="46" spans="1:6" ht="35.25" customHeight="1" x14ac:dyDescent="0.25">
      <c r="A46" s="6"/>
      <c r="B46" s="2" t="s">
        <v>6</v>
      </c>
      <c r="C46" s="10">
        <f>C25+C30+C33+C35-298.328</f>
        <v>700</v>
      </c>
      <c r="D46" s="10">
        <f>+D15+D25+D30+D33+D35</f>
        <v>870</v>
      </c>
      <c r="E46" s="10">
        <f>+E15+E25+E30+E33+E35</f>
        <v>860</v>
      </c>
      <c r="F46" s="5"/>
    </row>
    <row r="47" spans="1:6" ht="47.25" x14ac:dyDescent="0.25">
      <c r="A47" s="6"/>
      <c r="B47" s="2" t="s">
        <v>7</v>
      </c>
      <c r="C47" s="11"/>
      <c r="D47" s="11"/>
      <c r="E47" s="11"/>
      <c r="F47" s="5"/>
    </row>
    <row r="48" spans="1:6" ht="15.75" x14ac:dyDescent="0.25">
      <c r="A48" s="6"/>
      <c r="B48" s="2" t="s">
        <v>8</v>
      </c>
      <c r="C48" s="11"/>
      <c r="D48" s="11"/>
      <c r="E48" s="11"/>
      <c r="F48" s="5"/>
    </row>
    <row r="49" spans="1:6" ht="15.75" x14ac:dyDescent="0.25">
      <c r="A49" s="6"/>
      <c r="B49" s="2" t="s">
        <v>9</v>
      </c>
      <c r="C49" s="11">
        <f>298.328+42.848+91</f>
        <v>432.17599999999999</v>
      </c>
      <c r="D49" s="11"/>
      <c r="E49" s="11"/>
      <c r="F49" s="5"/>
    </row>
    <row r="50" spans="1:6" ht="47.25" x14ac:dyDescent="0.25">
      <c r="A50" s="6"/>
      <c r="B50" s="2" t="s">
        <v>10</v>
      </c>
      <c r="C50" s="11"/>
      <c r="D50" s="11"/>
      <c r="E50" s="11"/>
      <c r="F50" s="5"/>
    </row>
    <row r="51" spans="1:6" ht="63" x14ac:dyDescent="0.25">
      <c r="A51" s="6"/>
      <c r="B51" s="3" t="s">
        <v>12</v>
      </c>
      <c r="C51" s="11">
        <f>C44+C45+C46+C47+C48+C49</f>
        <v>1612.4159999999999</v>
      </c>
      <c r="D51" s="10">
        <f>SUM(D44:D50)</f>
        <v>1397.4</v>
      </c>
      <c r="E51" s="10">
        <f>SUM(E44:E50)</f>
        <v>1407.4</v>
      </c>
      <c r="F51" s="5"/>
    </row>
    <row r="52" spans="1:6" ht="31.5" x14ac:dyDescent="0.25">
      <c r="A52" s="6"/>
      <c r="B52" s="2" t="s">
        <v>53</v>
      </c>
      <c r="C52" s="15"/>
      <c r="D52" s="16"/>
      <c r="E52" s="16"/>
      <c r="F52" s="5"/>
    </row>
    <row r="53" spans="1:6" ht="63" x14ac:dyDescent="0.25">
      <c r="A53" s="6"/>
      <c r="B53" s="2" t="s">
        <v>11</v>
      </c>
      <c r="C53" s="15">
        <f>+C51*100/1932.426-100</f>
        <v>-16.560013164799059</v>
      </c>
      <c r="D53" s="16">
        <f>+D51*100/C51-100</f>
        <v>-13.335020242914979</v>
      </c>
      <c r="E53" s="16">
        <f>+E51*100/D51-100</f>
        <v>0.71561471303849089</v>
      </c>
      <c r="F53" s="5"/>
    </row>
    <row r="54" spans="1:6" ht="18.75" customHeight="1" x14ac:dyDescent="0.25">
      <c r="C54" t="s">
        <v>57</v>
      </c>
    </row>
  </sheetData>
  <mergeCells count="2">
    <mergeCell ref="A6:F6"/>
    <mergeCell ref="A41:B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lentelė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mazeikiai mazeikiai</dc:creator>
  <cp:lastModifiedBy>Rima Podelienė</cp:lastModifiedBy>
  <cp:lastPrinted>2024-08-14T06:18:23Z</cp:lastPrinted>
  <dcterms:created xsi:type="dcterms:W3CDTF">2023-12-14T10:58:00Z</dcterms:created>
  <dcterms:modified xsi:type="dcterms:W3CDTF">2025-02-17T05:59:11Z</dcterms:modified>
</cp:coreProperties>
</file>