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5.0.9\Projektai\projektai VASARIUI\Dėl infrastruktūros programos 2025-2027 m. patvirtinimo\"/>
    </mc:Choice>
  </mc:AlternateContent>
  <xr:revisionPtr revIDLastSave="0" documentId="13_ncr:1_{465CDF12-8D39-4460-B7CB-63D926A36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lentele" sheetId="1" r:id="rId1"/>
  </sheets>
  <definedNames>
    <definedName name="_xlnm.Print_Area" localSheetId="0">'1 lentele'!$A$2:$F$85</definedName>
    <definedName name="_xlnm.Print_Titles" localSheetId="0">'1 lentele'!$10:$13</definedName>
  </definedNames>
  <calcPr calcId="191029"/>
</workbook>
</file>

<file path=xl/calcChain.xml><?xml version="1.0" encoding="utf-8"?>
<calcChain xmlns="http://schemas.openxmlformats.org/spreadsheetml/2006/main">
  <c r="C79" i="1" l="1"/>
  <c r="E76" i="1"/>
  <c r="D76" i="1"/>
  <c r="C76" i="1"/>
  <c r="E66" i="1" l="1"/>
  <c r="D66" i="1"/>
  <c r="E52" i="1"/>
  <c r="D52" i="1"/>
  <c r="E49" i="1"/>
  <c r="D49" i="1"/>
  <c r="C49" i="1"/>
  <c r="E47" i="1"/>
  <c r="D47" i="1"/>
  <c r="C47" i="1"/>
  <c r="E44" i="1"/>
  <c r="D44" i="1"/>
  <c r="E42" i="1"/>
  <c r="D42" i="1"/>
  <c r="E28" i="1"/>
  <c r="D28" i="1"/>
  <c r="E22" i="1"/>
  <c r="D22" i="1"/>
  <c r="C22" i="1"/>
  <c r="E61" i="1"/>
  <c r="D61" i="1"/>
  <c r="C61" i="1"/>
  <c r="E59" i="1"/>
  <c r="D59" i="1"/>
  <c r="C59" i="1"/>
  <c r="E40" i="1"/>
  <c r="D40" i="1"/>
  <c r="E38" i="1"/>
  <c r="D38" i="1"/>
  <c r="C38" i="1"/>
  <c r="E30" i="1"/>
  <c r="D30" i="1"/>
  <c r="C30" i="1"/>
  <c r="E69" i="1"/>
  <c r="D69" i="1"/>
  <c r="E54" i="1"/>
  <c r="D54" i="1"/>
  <c r="C52" i="1"/>
  <c r="C66" i="1"/>
  <c r="C40" i="1"/>
  <c r="C69" i="1"/>
  <c r="C54" i="1"/>
  <c r="C44" i="1"/>
  <c r="C42" i="1"/>
  <c r="C28" i="1"/>
  <c r="E64" i="1"/>
  <c r="D64" i="1"/>
  <c r="C64" i="1"/>
  <c r="E32" i="1" l="1"/>
  <c r="D32" i="1"/>
  <c r="C32" i="1"/>
  <c r="E35" i="1"/>
  <c r="D35" i="1"/>
  <c r="C35" i="1"/>
  <c r="C74" i="1" l="1"/>
  <c r="C81" i="1" s="1"/>
  <c r="C83" i="1" s="1"/>
  <c r="D74" i="1"/>
  <c r="D81" i="1" s="1"/>
  <c r="E74" i="1"/>
  <c r="E81" i="1" s="1"/>
  <c r="C17" i="1"/>
  <c r="C72" i="1" s="1"/>
  <c r="E17" i="1"/>
  <c r="D17" i="1"/>
  <c r="D72" i="1" l="1"/>
  <c r="E72" i="1"/>
  <c r="C26" i="1"/>
  <c r="E83" i="1" l="1"/>
  <c r="E26" i="1"/>
  <c r="D26" i="1"/>
  <c r="D83" i="1" l="1"/>
</calcChain>
</file>

<file path=xl/sharedStrings.xml><?xml version="1.0" encoding="utf-8"?>
<sst xmlns="http://schemas.openxmlformats.org/spreadsheetml/2006/main" count="120" uniqueCount="99">
  <si>
    <t>Mažeikių miesto gatvių priežiūra žiemos sezono metu</t>
  </si>
  <si>
    <t>Mažeikių miesto viešųjų erdvių tvarkymas, priežiūra</t>
  </si>
  <si>
    <t xml:space="preserve">Šunų vedžiojimo aikštelės įrengimas, šiukšliadėžių, smėlio dėžių įsigijimas </t>
  </si>
  <si>
    <t>Atliekų tvarkymo reikalavimų ir užduočių vykdymas</t>
  </si>
  <si>
    <t>Beglobių gyvūnų laikinoji globa, populiacijos mažinimas</t>
  </si>
  <si>
    <t>Atliekų tvarkymo lengvatos</t>
  </si>
  <si>
    <t>Geriamojo vandens tiekimo ir nuotekų tvarkymo sistemų renovavimas ir plėtra</t>
  </si>
  <si>
    <t>Sodų bendrijų infrastruktūros gerinimas</t>
  </si>
  <si>
    <t>Miesto kapinių eksploatacija (panaikinta)</t>
  </si>
  <si>
    <t>Mažeikių rajono pėsčiųjų ir dviračių takų nauja statyba, rekonstravimas, kapitalinis ir paprastasis remontas</t>
  </si>
  <si>
    <t>Mažeikių rajono apšvietimo tinklų eksploatavimas</t>
  </si>
  <si>
    <t>Mažeikių miesto paviršinių (lietaus) nuotekų tinklų įrengimas, remontas ir eksploatavimas</t>
  </si>
  <si>
    <t>Mažeikių rajono apšvietimo tinklų nauja statyba, rekonstravimas, kapitalinis ir paprastasis remontas</t>
  </si>
  <si>
    <t>Mažeikių miesto eismo saugumo priemonių renovavimas (Panaikinta)</t>
  </si>
  <si>
    <t xml:space="preserve">Kapinių infrastruktūros, laidojimų apskaitos modernizavimas. </t>
  </si>
  <si>
    <t>Mažeikių rajono eismo saugumo priemonių įrengimas ir eksploatavimas</t>
  </si>
  <si>
    <t>Mažeikių miesto gatvių apšvietimas (el. energija)</t>
  </si>
  <si>
    <t>Gyventojų iniciatyvų įgyvendinimas</t>
  </si>
  <si>
    <t xml:space="preserve">Mažeikių rajono  kelių ir gatvių  paprastasis remontas ir priežiūra </t>
  </si>
  <si>
    <t xml:space="preserve">Mažeikių rajono seniūnijų kelių ir gatvių priežiūra žiemos sezono metu </t>
  </si>
  <si>
    <t xml:space="preserve">Keleivių vežimo organizavimas </t>
  </si>
  <si>
    <t>Programos uždavinio, priemonės kodas ir požymis</t>
  </si>
  <si>
    <t>07-01-01</t>
  </si>
  <si>
    <t>07-01</t>
  </si>
  <si>
    <t>Plėsti rajono gatvių ir kelių tinklą, užtikrinti kokybišką jų būklę bei eismo saugumą</t>
  </si>
  <si>
    <t>Prižiūrėti ir plėsti rajono viešąsias erdves ir infrastruktūrą, teikti kokybiškas ir visiems prieinamas viešąsias paslaugas</t>
  </si>
  <si>
    <t>07-01-01-01</t>
  </si>
  <si>
    <t>07-01-01-03</t>
  </si>
  <si>
    <t>07-01-01-05</t>
  </si>
  <si>
    <t>07-01-01-06</t>
  </si>
  <si>
    <t>07-01-01-07</t>
  </si>
  <si>
    <t>07-01-01-08</t>
  </si>
  <si>
    <t>07-01-01-09</t>
  </si>
  <si>
    <t>07-01-01-10</t>
  </si>
  <si>
    <t>07-01-01-11</t>
  </si>
  <si>
    <t>07-01-01-12</t>
  </si>
  <si>
    <t>07-01-02-01</t>
  </si>
  <si>
    <t>07-01-02-03</t>
  </si>
  <si>
    <t>07-01-03-01</t>
  </si>
  <si>
    <t>07-01-03-02</t>
  </si>
  <si>
    <t>07-01-03-06</t>
  </si>
  <si>
    <t>07-01-03-07</t>
  </si>
  <si>
    <t>07-01-04-02</t>
  </si>
  <si>
    <t>07-01-04-05</t>
  </si>
  <si>
    <t>07-01-05-02</t>
  </si>
  <si>
    <t>07-01-02</t>
  </si>
  <si>
    <t>Plėtoti vandens tiekimo bei nuotekų surinkimo tinklus</t>
  </si>
  <si>
    <t>Mažeikių rajono kelių ir gatvių nauja statyba, rekonstravimas ir kapitalinis remontas</t>
  </si>
  <si>
    <t>07-01-03</t>
  </si>
  <si>
    <t>Prižiūrėti, plėsti ir modernizuoti rajono viešąsias erdves ir infrastruktūrą</t>
  </si>
  <si>
    <t>07-01-04</t>
  </si>
  <si>
    <t>Gerinti atliekų tvarkymo sistemos funkcionavimą</t>
  </si>
  <si>
    <t>07-01-05</t>
  </si>
  <si>
    <t xml:space="preserve"> Užtikrinti teikiamų viešųjų paslaugų kokybę ir pasiekiamumą</t>
  </si>
  <si>
    <t>Strateginio plėtros plano priemonės kodas</t>
  </si>
  <si>
    <t>1. Savivaldybės biudžetas (įskaitant skolintas lėšas)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</si>
  <si>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</si>
  <si>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</si>
  <si>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</si>
  <si>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</si>
  <si>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</si>
  <si>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 xml:space="preserve">2. Kiti šaltiniai </t>
  </si>
  <si>
    <t>IŠ VISO programai finansuoti pagal finansavimo šaltinius (1 ir 2 punktai)</t>
  </si>
  <si>
    <t>Iš jų – regioninių pažangos priemonių lėšos</t>
  </si>
  <si>
    <t>Asignavimų ir kitų lėšų pokytis, palyginti su ankstesnių metų patvirtintų asignavimų ir kitų lėšų planu</t>
  </si>
  <si>
    <t>2026 metų asignavimai ir kitos lėšos</t>
  </si>
  <si>
    <t>2025 metų asignavimai ir kitos lėšos</t>
  </si>
  <si>
    <t>3.4.1.1.</t>
  </si>
  <si>
    <t>3.3.4.3.</t>
  </si>
  <si>
    <t>3.1.2.5.</t>
  </si>
  <si>
    <t>3.1.1.5.</t>
  </si>
  <si>
    <t>3.1.1.4.</t>
  </si>
  <si>
    <t>3.3.3.2.</t>
  </si>
  <si>
    <t>3.2.1.1.</t>
  </si>
  <si>
    <t>3.4.2.4.</t>
  </si>
  <si>
    <t>3.4.2.7.</t>
  </si>
  <si>
    <t>3.3.4.4.</t>
  </si>
  <si>
    <t>Tikslo, uždavinio, priemonės pavadinimas, finansavimo šaltiniai</t>
  </si>
  <si>
    <t>5</t>
  </si>
  <si>
    <t>_______________</t>
  </si>
  <si>
    <t>šaltiniai, asignavimai ir kitos lėšos</t>
  </si>
  <si>
    <t>Pajamos savarankiškoms funkcijoms atlikti 5(SFA)</t>
  </si>
  <si>
    <t>Savivaldybėms vietinės reikšmės keliams (gatvėms) tiesti, taisyti, prižiūrėti ir saugaus eismo sąlygoms užtikrinti 4(KEL)</t>
  </si>
  <si>
    <t>Infrastruktūros plėtros darbai 5(SP-IPĮ)</t>
  </si>
  <si>
    <t>Komunalinių atliekų surinkimo pajamos 5(SP-KOM)</t>
  </si>
  <si>
    <t>Iš viso programai</t>
  </si>
  <si>
    <t>1.1. Savivaldybės biudžeto lėšos (pajamos savarankiškoms funkcijoms atlikti, be ankstesnių metų likučio)</t>
  </si>
  <si>
    <t>iš jo</t>
  </si>
  <si>
    <t>Infrastruktūros plėtros darbai 5(SP-IPĮN)</t>
  </si>
  <si>
    <t>Lentelė.  Infrastruktūros objektų plėtros, priežiūros ir modernizavimo programos 2025–2027 metams tikslas, uždaviniai, priemonės, finansavimo</t>
  </si>
  <si>
    <t>2027 metų asignavimai ir kitos lėšos</t>
  </si>
  <si>
    <t>Mažeikių rajono savivaldybės infrastruktūros objektų</t>
  </si>
  <si>
    <t xml:space="preserve">plėtros, priežiūros ir modernizavimo programos </t>
  </si>
  <si>
    <t>3.3.3.1.; 3.3.4.1.</t>
  </si>
  <si>
    <t>3.4.2.1.; 3.4.2.2.</t>
  </si>
  <si>
    <r>
      <t xml:space="preserve">Mažeikių rajono privažiuojamųjų kelių prie daugiabučių gyvenamųjų namų ir </t>
    </r>
    <r>
      <rPr>
        <b/>
        <sz val="12"/>
        <rFont val="Times New Roman"/>
        <family val="1"/>
        <charset val="186"/>
      </rPr>
      <t>įstaigų</t>
    </r>
    <r>
      <rPr>
        <sz val="12"/>
        <rFont val="Times New Roman"/>
        <family val="1"/>
        <charset val="186"/>
      </rPr>
      <t xml:space="preserve">, jų kiemų, </t>
    </r>
    <r>
      <rPr>
        <b/>
        <sz val="12"/>
        <rFont val="Times New Roman"/>
        <family val="1"/>
        <charset val="186"/>
      </rPr>
      <t>vaikų žaidimų aikštelių</t>
    </r>
    <r>
      <rPr>
        <sz val="12"/>
        <rFont val="Times New Roman"/>
        <family val="1"/>
        <charset val="186"/>
      </rPr>
      <t xml:space="preserve"> įrengimas, rekonstravimas, kapitalinis ir paprastasis remontas, priežiūra</t>
    </r>
  </si>
  <si>
    <t>Tūkst. eurų</t>
  </si>
  <si>
    <t>priedas</t>
  </si>
  <si>
    <t xml:space="preserve">2025–2027 metams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</si>
</sst>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A"/>
      <name val="Times New Roman"/>
      <family val="1"/>
      <charset val="186"/>
    </font>
    <font>
      <sz val="11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color rgb="FFFF0000"/>
      <name val="Arial"/>
      <family val="2"/>
      <charset val="186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textRotation="90"/>
    </xf>
    <xf numFmtId="0" fontId="1" fillId="0" borderId="0" xfId="0" applyFont="1"/>
    <xf numFmtId="164" fontId="3" fillId="0" borderId="0" xfId="0" applyNumberFormat="1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right" textRotation="90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0" xfId="0" applyNumberFormat="1" applyFont="1"/>
    <xf numFmtId="165" fontId="3" fillId="0" borderId="0" xfId="0" applyNumberFormat="1" applyFont="1"/>
    <xf numFmtId="0" fontId="8" fillId="0" borderId="0" xfId="0" applyFont="1"/>
    <xf numFmtId="0" fontId="3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13" fillId="0" borderId="0" xfId="0" applyFont="1"/>
    <xf numFmtId="0" fontId="7" fillId="0" borderId="20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20" xfId="0" applyFont="1" applyBorder="1"/>
    <xf numFmtId="165" fontId="7" fillId="0" borderId="1" xfId="0" applyNumberFormat="1" applyFont="1" applyBorder="1"/>
    <xf numFmtId="165" fontId="14" fillId="0" borderId="0" xfId="0" applyNumberFormat="1" applyFont="1"/>
    <xf numFmtId="49" fontId="6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5" fontId="7" fillId="0" borderId="6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wrapText="1"/>
    </xf>
    <xf numFmtId="0" fontId="7" fillId="0" borderId="11" xfId="0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vertical="center"/>
    </xf>
    <xf numFmtId="165" fontId="7" fillId="0" borderId="1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9DEE32"/>
      <color rgb="FFCCFFCC"/>
      <color rgb="FF3FEE32"/>
      <color rgb="FFFF99CC"/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87"/>
  <sheetViews>
    <sheetView tabSelected="1" zoomScaleNormal="100" zoomScaleSheetLayoutView="100" workbookViewId="0">
      <pane ySplit="13" topLeftCell="A50" activePane="bottomLeft" state="frozen"/>
      <selection pane="bottomLeft" activeCell="C29" sqref="C29"/>
    </sheetView>
  </sheetViews>
  <sheetFormatPr defaultColWidth="8" defaultRowHeight="11.25" x14ac:dyDescent="0.2"/>
  <cols>
    <col min="1" max="1" width="13.5703125" style="2" customWidth="1"/>
    <col min="2" max="2" width="88.85546875" style="1" customWidth="1"/>
    <col min="3" max="5" width="11.42578125" style="1" customWidth="1"/>
    <col min="6" max="6" width="14.85546875" style="1" customWidth="1"/>
    <col min="7" max="9" width="8" style="1" customWidth="1"/>
    <col min="10" max="20" width="8" style="1"/>
    <col min="21" max="21" width="8" style="1" customWidth="1"/>
    <col min="22" max="16384" width="8" style="1"/>
  </cols>
  <sheetData>
    <row r="2" spans="1:17" ht="12.75" customHeight="1" x14ac:dyDescent="0.25">
      <c r="A2" s="9"/>
      <c r="B2" s="10"/>
      <c r="C2" s="94" t="s">
        <v>91</v>
      </c>
      <c r="D2" s="94"/>
      <c r="E2" s="94"/>
      <c r="F2" s="94"/>
      <c r="G2" s="36"/>
      <c r="H2" s="7"/>
      <c r="I2" s="8"/>
      <c r="J2" s="8"/>
      <c r="K2" s="8"/>
      <c r="L2" s="8"/>
      <c r="M2" s="3"/>
    </row>
    <row r="3" spans="1:17" ht="12.75" customHeight="1" x14ac:dyDescent="0.25">
      <c r="A3" s="9"/>
      <c r="B3" s="10"/>
      <c r="C3" s="94" t="s">
        <v>92</v>
      </c>
      <c r="D3" s="94"/>
      <c r="E3" s="94"/>
      <c r="F3" s="94"/>
      <c r="G3" s="36"/>
      <c r="H3" s="7"/>
      <c r="I3" s="8"/>
      <c r="J3" s="8"/>
      <c r="K3" s="8"/>
      <c r="L3" s="8"/>
      <c r="M3" s="3"/>
    </row>
    <row r="4" spans="1:17" ht="12.75" customHeight="1" x14ac:dyDescent="0.25">
      <c r="A4" s="9"/>
      <c r="B4" s="10"/>
      <c r="C4" s="10" t="s">
        <v>98</v>
      </c>
      <c r="D4" s="10"/>
      <c r="E4" s="10"/>
      <c r="F4" s="10"/>
      <c r="G4" s="10"/>
      <c r="H4" s="5"/>
      <c r="I4" s="5"/>
      <c r="J4" s="5"/>
      <c r="K4" s="5"/>
      <c r="L4" s="6"/>
      <c r="M4" s="3"/>
    </row>
    <row r="5" spans="1:17" ht="12.75" customHeight="1" x14ac:dyDescent="0.25">
      <c r="A5" s="9"/>
      <c r="B5" s="10"/>
      <c r="C5" s="10" t="s">
        <v>97</v>
      </c>
      <c r="D5" s="10"/>
      <c r="E5" s="10"/>
      <c r="F5" s="10"/>
      <c r="G5" s="10"/>
      <c r="H5" s="5"/>
      <c r="I5" s="5"/>
      <c r="J5" s="5"/>
      <c r="K5" s="5"/>
      <c r="L5" s="6"/>
      <c r="M5" s="3"/>
    </row>
    <row r="6" spans="1:17" ht="12.75" customHeight="1" x14ac:dyDescent="0.25">
      <c r="A6" s="9"/>
      <c r="B6" s="10"/>
      <c r="C6" s="10"/>
      <c r="D6" s="10"/>
      <c r="E6" s="10"/>
      <c r="F6" s="10"/>
      <c r="G6" s="10"/>
    </row>
    <row r="7" spans="1:17" ht="14.25" customHeight="1" x14ac:dyDescent="0.25">
      <c r="A7" s="11" t="s">
        <v>89</v>
      </c>
      <c r="B7" s="12"/>
      <c r="C7" s="12"/>
      <c r="D7" s="12"/>
      <c r="E7" s="12"/>
      <c r="F7" s="12"/>
      <c r="G7" s="10"/>
    </row>
    <row r="8" spans="1:17" ht="14.25" customHeight="1" x14ac:dyDescent="0.25">
      <c r="A8" s="11" t="s">
        <v>80</v>
      </c>
      <c r="B8" s="12"/>
      <c r="C8" s="12"/>
      <c r="D8" s="12"/>
      <c r="E8" s="12"/>
      <c r="F8" s="12"/>
      <c r="G8" s="10"/>
    </row>
    <row r="9" spans="1:17" ht="14.25" customHeight="1" x14ac:dyDescent="0.25">
      <c r="A9" s="10"/>
      <c r="B9" s="10"/>
      <c r="C9" s="10"/>
      <c r="D9" s="10"/>
      <c r="E9" s="10"/>
      <c r="F9" s="16" t="s">
        <v>96</v>
      </c>
      <c r="G9" s="10"/>
    </row>
    <row r="10" spans="1:17" ht="17.25" customHeight="1" x14ac:dyDescent="0.25">
      <c r="A10" s="95" t="s">
        <v>21</v>
      </c>
      <c r="B10" s="95" t="s">
        <v>77</v>
      </c>
      <c r="C10" s="99" t="s">
        <v>66</v>
      </c>
      <c r="D10" s="99" t="s">
        <v>65</v>
      </c>
      <c r="E10" s="98" t="s">
        <v>90</v>
      </c>
      <c r="F10" s="99" t="s">
        <v>54</v>
      </c>
      <c r="G10" s="10"/>
      <c r="H10" s="39"/>
    </row>
    <row r="11" spans="1:17" ht="15" customHeight="1" x14ac:dyDescent="0.25">
      <c r="A11" s="95"/>
      <c r="B11" s="95"/>
      <c r="C11" s="99"/>
      <c r="D11" s="99"/>
      <c r="E11" s="98"/>
      <c r="F11" s="99"/>
      <c r="G11" s="10"/>
      <c r="H11" s="3"/>
    </row>
    <row r="12" spans="1:17" ht="11.25" customHeight="1" x14ac:dyDescent="0.25">
      <c r="A12" s="95"/>
      <c r="B12" s="95"/>
      <c r="C12" s="99"/>
      <c r="D12" s="99"/>
      <c r="E12" s="98"/>
      <c r="F12" s="99"/>
      <c r="G12" s="10"/>
    </row>
    <row r="13" spans="1:17" ht="29.25" customHeight="1" x14ac:dyDescent="0.25">
      <c r="A13" s="95"/>
      <c r="B13" s="95"/>
      <c r="C13" s="99"/>
      <c r="D13" s="99"/>
      <c r="E13" s="98"/>
      <c r="F13" s="99"/>
      <c r="G13" s="10"/>
    </row>
    <row r="14" spans="1:17" ht="13.5" customHeight="1" x14ac:dyDescent="0.25">
      <c r="A14" s="13">
        <v>1</v>
      </c>
      <c r="B14" s="13">
        <v>2</v>
      </c>
      <c r="C14" s="14">
        <v>3</v>
      </c>
      <c r="D14" s="14">
        <v>4</v>
      </c>
      <c r="E14" s="15" t="s">
        <v>78</v>
      </c>
      <c r="F14" s="14">
        <v>6</v>
      </c>
      <c r="G14" s="10"/>
    </row>
    <row r="15" spans="1:17" ht="13.5" customHeight="1" x14ac:dyDescent="0.25">
      <c r="A15" s="46" t="s">
        <v>23</v>
      </c>
      <c r="B15" s="83" t="s">
        <v>25</v>
      </c>
      <c r="C15" s="84"/>
      <c r="D15" s="84"/>
      <c r="E15" s="84"/>
      <c r="F15" s="84"/>
      <c r="G15" s="10"/>
    </row>
    <row r="16" spans="1:17" ht="13.5" customHeight="1" thickBot="1" x14ac:dyDescent="0.3">
      <c r="A16" s="47" t="s">
        <v>22</v>
      </c>
      <c r="B16" s="85" t="s">
        <v>24</v>
      </c>
      <c r="C16" s="86"/>
      <c r="D16" s="86"/>
      <c r="E16" s="86"/>
      <c r="F16" s="86"/>
      <c r="G16" s="31"/>
      <c r="H16" s="31"/>
      <c r="I16" s="31"/>
      <c r="J16" s="31"/>
      <c r="K16" s="31"/>
      <c r="L16" s="29"/>
      <c r="M16" s="29"/>
      <c r="N16" s="29"/>
      <c r="O16" s="29"/>
      <c r="P16" s="29"/>
      <c r="Q16" s="29"/>
    </row>
    <row r="17" spans="1:23" ht="13.5" customHeight="1" x14ac:dyDescent="0.25">
      <c r="A17" s="71" t="s">
        <v>26</v>
      </c>
      <c r="B17" s="48" t="s">
        <v>47</v>
      </c>
      <c r="C17" s="49">
        <f>+C18+C19+C20+C21</f>
        <v>2404.1480000000001</v>
      </c>
      <c r="D17" s="49">
        <f>+D18+D19+D20+D21</f>
        <v>3352</v>
      </c>
      <c r="E17" s="49">
        <f>+E18+E19+E20+E21</f>
        <v>3614</v>
      </c>
      <c r="F17" s="69" t="s">
        <v>67</v>
      </c>
      <c r="G17" s="28"/>
      <c r="H17" s="29"/>
      <c r="I17" s="29"/>
      <c r="J17" s="29"/>
      <c r="K17" s="29"/>
    </row>
    <row r="18" spans="1:23" ht="13.5" customHeight="1" x14ac:dyDescent="0.25">
      <c r="A18" s="72"/>
      <c r="B18" s="50" t="s">
        <v>81</v>
      </c>
      <c r="C18" s="19">
        <v>820.5</v>
      </c>
      <c r="D18" s="19">
        <v>1652</v>
      </c>
      <c r="E18" s="19">
        <v>1914</v>
      </c>
      <c r="F18" s="74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"/>
      <c r="T18" s="3"/>
      <c r="U18" s="3"/>
      <c r="V18" s="3"/>
      <c r="W18" s="3"/>
    </row>
    <row r="19" spans="1:23" ht="30.75" customHeight="1" x14ac:dyDescent="0.25">
      <c r="A19" s="72"/>
      <c r="B19" s="51" t="s">
        <v>82</v>
      </c>
      <c r="C19" s="19">
        <v>1280</v>
      </c>
      <c r="D19" s="19">
        <v>1700</v>
      </c>
      <c r="E19" s="19">
        <v>1700</v>
      </c>
      <c r="F19" s="74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23" ht="13.5" customHeight="1" x14ac:dyDescent="0.25">
      <c r="A20" s="72"/>
      <c r="B20" s="51" t="s">
        <v>83</v>
      </c>
      <c r="C20" s="19">
        <v>5.9509999999999996</v>
      </c>
      <c r="D20" s="19"/>
      <c r="E20" s="19"/>
      <c r="F20" s="74"/>
      <c r="G20" s="30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23" ht="13.5" customHeight="1" thickBot="1" x14ac:dyDescent="0.3">
      <c r="A21" s="73"/>
      <c r="B21" s="52" t="s">
        <v>88</v>
      </c>
      <c r="C21" s="55">
        <v>297.697</v>
      </c>
      <c r="D21" s="53"/>
      <c r="E21" s="53"/>
      <c r="F21" s="70"/>
      <c r="G21" s="30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23" ht="13.5" customHeight="1" x14ac:dyDescent="0.25">
      <c r="A22" s="100" t="s">
        <v>27</v>
      </c>
      <c r="B22" s="92" t="s">
        <v>9</v>
      </c>
      <c r="C22" s="90">
        <f>+C27</f>
        <v>20</v>
      </c>
      <c r="D22" s="90">
        <f t="shared" ref="D22:E22" si="0">+D27</f>
        <v>20</v>
      </c>
      <c r="E22" s="90">
        <f t="shared" si="0"/>
        <v>20</v>
      </c>
      <c r="F22" s="87" t="s">
        <v>94</v>
      </c>
      <c r="G22" s="10"/>
    </row>
    <row r="23" spans="1:23" ht="15" customHeight="1" x14ac:dyDescent="0.25">
      <c r="A23" s="101"/>
      <c r="B23" s="93"/>
      <c r="C23" s="91"/>
      <c r="D23" s="91"/>
      <c r="E23" s="91"/>
      <c r="F23" s="88"/>
      <c r="G23" s="10"/>
    </row>
    <row r="24" spans="1:23" ht="14.25" hidden="1" customHeight="1" x14ac:dyDescent="0.25">
      <c r="A24" s="101"/>
      <c r="B24" s="103" t="s">
        <v>13</v>
      </c>
      <c r="C24" s="19"/>
      <c r="D24" s="19"/>
      <c r="E24" s="19"/>
      <c r="F24" s="88"/>
      <c r="G24" s="10"/>
    </row>
    <row r="25" spans="1:23" ht="14.25" hidden="1" customHeight="1" x14ac:dyDescent="0.25">
      <c r="A25" s="101"/>
      <c r="B25" s="103"/>
      <c r="C25" s="19"/>
      <c r="D25" s="19"/>
      <c r="E25" s="19"/>
      <c r="F25" s="88"/>
      <c r="G25" s="10"/>
    </row>
    <row r="26" spans="1:23" ht="13.5" hidden="1" customHeight="1" x14ac:dyDescent="0.25">
      <c r="A26" s="101"/>
      <c r="B26" s="103"/>
      <c r="C26" s="54">
        <f t="shared" ref="C26" si="1">SUM(C24:C25)</f>
        <v>0</v>
      </c>
      <c r="D26" s="54">
        <f t="shared" ref="D26:E26" si="2">SUM(D24:D25)</f>
        <v>0</v>
      </c>
      <c r="E26" s="54">
        <f t="shared" si="2"/>
        <v>0</v>
      </c>
      <c r="F26" s="88"/>
      <c r="G26" s="10"/>
    </row>
    <row r="27" spans="1:23" ht="13.5" customHeight="1" thickBot="1" x14ac:dyDescent="0.3">
      <c r="A27" s="102"/>
      <c r="B27" s="52" t="s">
        <v>81</v>
      </c>
      <c r="C27" s="55">
        <v>20</v>
      </c>
      <c r="D27" s="55">
        <v>20</v>
      </c>
      <c r="E27" s="55">
        <v>20</v>
      </c>
      <c r="F27" s="89"/>
      <c r="G27" s="10"/>
    </row>
    <row r="28" spans="1:23" ht="30" customHeight="1" x14ac:dyDescent="0.25">
      <c r="A28" s="71" t="s">
        <v>28</v>
      </c>
      <c r="B28" s="48" t="s">
        <v>95</v>
      </c>
      <c r="C28" s="49">
        <f>+C29</f>
        <v>2029.5</v>
      </c>
      <c r="D28" s="49">
        <f t="shared" ref="D28:E28" si="3">+D29</f>
        <v>2500</v>
      </c>
      <c r="E28" s="49">
        <f t="shared" si="3"/>
        <v>2450</v>
      </c>
      <c r="F28" s="69" t="s">
        <v>68</v>
      </c>
      <c r="G28" s="40"/>
      <c r="H28" s="36"/>
      <c r="I28" s="36"/>
      <c r="J28" s="36"/>
      <c r="K28" s="36"/>
      <c r="L28" s="36"/>
      <c r="M28" s="36"/>
      <c r="N28" s="36"/>
      <c r="O28" s="36"/>
      <c r="P28" s="36"/>
      <c r="Q28" s="41"/>
      <c r="R28" s="42"/>
      <c r="S28" s="42"/>
      <c r="T28" s="42"/>
      <c r="U28" s="42"/>
    </row>
    <row r="29" spans="1:23" ht="13.5" customHeight="1" thickBot="1" x14ac:dyDescent="0.3">
      <c r="A29" s="73"/>
      <c r="B29" s="52" t="s">
        <v>81</v>
      </c>
      <c r="C29" s="55">
        <v>2029.5</v>
      </c>
      <c r="D29" s="55">
        <v>2500</v>
      </c>
      <c r="E29" s="55">
        <v>2450</v>
      </c>
      <c r="F29" s="70"/>
      <c r="G29" s="40"/>
      <c r="H29" s="36"/>
      <c r="I29" s="36"/>
      <c r="J29" s="36"/>
      <c r="K29" s="36"/>
      <c r="L29" s="36"/>
      <c r="M29" s="36"/>
      <c r="N29" s="36"/>
      <c r="O29" s="36"/>
      <c r="P29" s="36"/>
      <c r="Q29" s="42"/>
      <c r="R29" s="42"/>
      <c r="S29" s="42"/>
      <c r="T29" s="42"/>
      <c r="U29" s="42"/>
    </row>
    <row r="30" spans="1:23" ht="27" customHeight="1" x14ac:dyDescent="0.25">
      <c r="A30" s="64" t="s">
        <v>29</v>
      </c>
      <c r="B30" s="56" t="s">
        <v>12</v>
      </c>
      <c r="C30" s="49">
        <f>+C31</f>
        <v>248.62799999999999</v>
      </c>
      <c r="D30" s="49">
        <f t="shared" ref="D30:E30" si="4">+D31</f>
        <v>260</v>
      </c>
      <c r="E30" s="49">
        <f t="shared" si="4"/>
        <v>260</v>
      </c>
      <c r="F30" s="69" t="s">
        <v>69</v>
      </c>
      <c r="G30" s="36"/>
      <c r="H30" s="36"/>
      <c r="I30" s="36"/>
      <c r="J30" s="36"/>
      <c r="K30" s="36"/>
      <c r="L30" s="36"/>
      <c r="M30" s="36"/>
      <c r="N30" s="36"/>
      <c r="O30" s="36"/>
    </row>
    <row r="31" spans="1:23" ht="13.5" customHeight="1" thickBot="1" x14ac:dyDescent="0.3">
      <c r="A31" s="65"/>
      <c r="B31" s="57" t="s">
        <v>81</v>
      </c>
      <c r="C31" s="55">
        <v>248.62799999999999</v>
      </c>
      <c r="D31" s="55">
        <v>260</v>
      </c>
      <c r="E31" s="55">
        <v>260</v>
      </c>
      <c r="F31" s="70"/>
      <c r="G31" s="10"/>
    </row>
    <row r="32" spans="1:23" ht="13.5" customHeight="1" x14ac:dyDescent="0.25">
      <c r="A32" s="64" t="s">
        <v>30</v>
      </c>
      <c r="B32" s="63" t="s">
        <v>15</v>
      </c>
      <c r="C32" s="49">
        <f>+C34+C33</f>
        <v>222</v>
      </c>
      <c r="D32" s="49">
        <f t="shared" ref="D32:E32" si="5">+D34+D33</f>
        <v>145</v>
      </c>
      <c r="E32" s="49">
        <f t="shared" si="5"/>
        <v>145</v>
      </c>
      <c r="F32" s="80" t="s">
        <v>75</v>
      </c>
      <c r="G32" s="31"/>
      <c r="H32" s="32"/>
      <c r="I32" s="32"/>
      <c r="J32" s="32"/>
      <c r="K32" s="32"/>
      <c r="L32" s="31"/>
      <c r="M32" s="31"/>
      <c r="N32" s="31"/>
      <c r="O32" s="31"/>
      <c r="P32" s="26"/>
      <c r="Q32" s="26"/>
    </row>
    <row r="33" spans="1:17" ht="13.5" customHeight="1" x14ac:dyDescent="0.2">
      <c r="A33" s="66"/>
      <c r="B33" s="59" t="s">
        <v>81</v>
      </c>
      <c r="C33" s="19">
        <v>162</v>
      </c>
      <c r="D33" s="19">
        <v>75</v>
      </c>
      <c r="E33" s="19">
        <v>75</v>
      </c>
      <c r="F33" s="81"/>
      <c r="G33" s="33"/>
      <c r="H33" s="33"/>
      <c r="I33" s="33"/>
      <c r="J33" s="33"/>
      <c r="K33" s="33"/>
      <c r="L33" s="33"/>
      <c r="M33" s="33"/>
      <c r="N33" s="29"/>
      <c r="O33" s="29"/>
      <c r="P33" s="29"/>
      <c r="Q33" s="29"/>
    </row>
    <row r="34" spans="1:17" ht="30" customHeight="1" thickBot="1" x14ac:dyDescent="0.25">
      <c r="A34" s="65"/>
      <c r="B34" s="57" t="s">
        <v>82</v>
      </c>
      <c r="C34" s="55">
        <v>60</v>
      </c>
      <c r="D34" s="55">
        <v>70</v>
      </c>
      <c r="E34" s="55">
        <v>70</v>
      </c>
      <c r="F34" s="82"/>
      <c r="G34" s="35"/>
      <c r="H34" s="34"/>
      <c r="I34" s="34"/>
      <c r="J34" s="34"/>
      <c r="K34" s="34"/>
      <c r="L34" s="34"/>
      <c r="M34" s="34"/>
      <c r="N34" s="29"/>
      <c r="O34" s="29"/>
    </row>
    <row r="35" spans="1:17" ht="13.5" customHeight="1" x14ac:dyDescent="0.25">
      <c r="A35" s="75" t="s">
        <v>31</v>
      </c>
      <c r="B35" s="58" t="s">
        <v>18</v>
      </c>
      <c r="C35" s="49">
        <f>C37+C36</f>
        <v>1182.4000000000001</v>
      </c>
      <c r="D35" s="49">
        <f t="shared" ref="D35:E35" si="6">D37+D36</f>
        <v>1380</v>
      </c>
      <c r="E35" s="49">
        <f t="shared" si="6"/>
        <v>1380</v>
      </c>
      <c r="F35" s="69" t="s">
        <v>67</v>
      </c>
      <c r="G35" s="10"/>
    </row>
    <row r="36" spans="1:17" ht="13.5" customHeight="1" x14ac:dyDescent="0.25">
      <c r="A36" s="76"/>
      <c r="B36" s="59" t="s">
        <v>81</v>
      </c>
      <c r="C36" s="19">
        <v>270.39999999999998</v>
      </c>
      <c r="D36" s="19">
        <v>180</v>
      </c>
      <c r="E36" s="19">
        <v>180</v>
      </c>
      <c r="F36" s="74"/>
      <c r="G36" s="10"/>
    </row>
    <row r="37" spans="1:17" ht="28.5" customHeight="1" thickBot="1" x14ac:dyDescent="0.3">
      <c r="A37" s="77"/>
      <c r="B37" s="57" t="s">
        <v>82</v>
      </c>
      <c r="C37" s="55">
        <v>912</v>
      </c>
      <c r="D37" s="55">
        <v>1200</v>
      </c>
      <c r="E37" s="55">
        <v>1200</v>
      </c>
      <c r="F37" s="70"/>
      <c r="G37" s="10"/>
      <c r="H37" s="27"/>
    </row>
    <row r="38" spans="1:17" ht="13.5" customHeight="1" x14ac:dyDescent="0.25">
      <c r="A38" s="71" t="s">
        <v>32</v>
      </c>
      <c r="B38" s="48" t="s">
        <v>10</v>
      </c>
      <c r="C38" s="49">
        <f>+C39</f>
        <v>150</v>
      </c>
      <c r="D38" s="49">
        <f t="shared" ref="D38:E38" si="7">+D39</f>
        <v>200</v>
      </c>
      <c r="E38" s="49">
        <f t="shared" si="7"/>
        <v>200</v>
      </c>
      <c r="F38" s="69"/>
      <c r="G38" s="10"/>
    </row>
    <row r="39" spans="1:17" ht="13.5" customHeight="1" thickBot="1" x14ac:dyDescent="0.3">
      <c r="A39" s="73"/>
      <c r="B39" s="52" t="s">
        <v>81</v>
      </c>
      <c r="C39" s="55">
        <v>150</v>
      </c>
      <c r="D39" s="55">
        <v>200</v>
      </c>
      <c r="E39" s="55">
        <v>200</v>
      </c>
      <c r="F39" s="70"/>
      <c r="G39" s="10"/>
    </row>
    <row r="40" spans="1:17" ht="13.5" customHeight="1" x14ac:dyDescent="0.25">
      <c r="A40" s="71" t="s">
        <v>33</v>
      </c>
      <c r="B40" s="48" t="s">
        <v>16</v>
      </c>
      <c r="C40" s="49">
        <f>+C41</f>
        <v>200</v>
      </c>
      <c r="D40" s="49">
        <f t="shared" ref="D40:E40" si="8">+D41</f>
        <v>200</v>
      </c>
      <c r="E40" s="49">
        <f t="shared" si="8"/>
        <v>200</v>
      </c>
      <c r="F40" s="69"/>
      <c r="G40" s="10"/>
    </row>
    <row r="41" spans="1:17" ht="13.5" customHeight="1" thickBot="1" x14ac:dyDescent="0.3">
      <c r="A41" s="73"/>
      <c r="B41" s="52" t="s">
        <v>81</v>
      </c>
      <c r="C41" s="55">
        <v>200</v>
      </c>
      <c r="D41" s="55">
        <v>200</v>
      </c>
      <c r="E41" s="55">
        <v>200</v>
      </c>
      <c r="F41" s="70"/>
      <c r="G41" s="10"/>
    </row>
    <row r="42" spans="1:17" ht="13.5" customHeight="1" x14ac:dyDescent="0.25">
      <c r="A42" s="71" t="s">
        <v>34</v>
      </c>
      <c r="B42" s="60" t="s">
        <v>0</v>
      </c>
      <c r="C42" s="49">
        <f>+C43</f>
        <v>180</v>
      </c>
      <c r="D42" s="49">
        <f t="shared" ref="D42:E42" si="9">+D43</f>
        <v>150</v>
      </c>
      <c r="E42" s="49">
        <f t="shared" si="9"/>
        <v>150</v>
      </c>
      <c r="F42" s="69"/>
      <c r="G42" s="10"/>
    </row>
    <row r="43" spans="1:17" ht="13.5" customHeight="1" thickBot="1" x14ac:dyDescent="0.3">
      <c r="A43" s="73"/>
      <c r="B43" s="52" t="s">
        <v>81</v>
      </c>
      <c r="C43" s="55">
        <v>180</v>
      </c>
      <c r="D43" s="55">
        <v>150</v>
      </c>
      <c r="E43" s="55">
        <v>150</v>
      </c>
      <c r="F43" s="70"/>
      <c r="G43" s="43"/>
    </row>
    <row r="44" spans="1:17" ht="13.5" customHeight="1" x14ac:dyDescent="0.25">
      <c r="A44" s="78" t="s">
        <v>35</v>
      </c>
      <c r="B44" s="60" t="s">
        <v>19</v>
      </c>
      <c r="C44" s="49">
        <f>+C45</f>
        <v>90</v>
      </c>
      <c r="D44" s="49">
        <f t="shared" ref="D44:E44" si="10">+D45</f>
        <v>90</v>
      </c>
      <c r="E44" s="49">
        <f t="shared" si="10"/>
        <v>90</v>
      </c>
      <c r="F44" s="69"/>
      <c r="G44" s="10"/>
    </row>
    <row r="45" spans="1:17" ht="13.5" customHeight="1" thickBot="1" x14ac:dyDescent="0.3">
      <c r="A45" s="79"/>
      <c r="B45" s="52" t="s">
        <v>81</v>
      </c>
      <c r="C45" s="55">
        <v>90</v>
      </c>
      <c r="D45" s="55">
        <v>90</v>
      </c>
      <c r="E45" s="55">
        <v>90</v>
      </c>
      <c r="F45" s="70"/>
      <c r="G45" s="10"/>
    </row>
    <row r="46" spans="1:17" ht="13.5" customHeight="1" thickBot="1" x14ac:dyDescent="0.3">
      <c r="A46" s="61" t="s">
        <v>45</v>
      </c>
      <c r="B46" s="96" t="s">
        <v>46</v>
      </c>
      <c r="C46" s="107"/>
      <c r="D46" s="107"/>
      <c r="E46" s="107"/>
      <c r="F46" s="107"/>
      <c r="G46" s="10"/>
    </row>
    <row r="47" spans="1:17" ht="13.5" customHeight="1" x14ac:dyDescent="0.25">
      <c r="A47" s="67" t="s">
        <v>36</v>
      </c>
      <c r="B47" s="48" t="s">
        <v>11</v>
      </c>
      <c r="C47" s="49">
        <f>+C48</f>
        <v>50</v>
      </c>
      <c r="D47" s="49">
        <f t="shared" ref="D47:E47" si="11">+D48</f>
        <v>70</v>
      </c>
      <c r="E47" s="49">
        <f t="shared" si="11"/>
        <v>70</v>
      </c>
      <c r="F47" s="69" t="s">
        <v>70</v>
      </c>
      <c r="G47" s="10"/>
    </row>
    <row r="48" spans="1:17" ht="13.5" customHeight="1" thickBot="1" x14ac:dyDescent="0.3">
      <c r="A48" s="68"/>
      <c r="B48" s="52" t="s">
        <v>81</v>
      </c>
      <c r="C48" s="55">
        <v>50</v>
      </c>
      <c r="D48" s="55">
        <v>70</v>
      </c>
      <c r="E48" s="55">
        <v>70</v>
      </c>
      <c r="F48" s="70"/>
      <c r="G48" s="10"/>
    </row>
    <row r="49" spans="1:7" ht="13.5" customHeight="1" x14ac:dyDescent="0.25">
      <c r="A49" s="67" t="s">
        <v>37</v>
      </c>
      <c r="B49" s="48" t="s">
        <v>6</v>
      </c>
      <c r="C49" s="49">
        <f>+C50</f>
        <v>8</v>
      </c>
      <c r="D49" s="49">
        <f t="shared" ref="D49:E49" si="12">+D50</f>
        <v>8</v>
      </c>
      <c r="E49" s="49">
        <f t="shared" si="12"/>
        <v>8</v>
      </c>
      <c r="F49" s="69" t="s">
        <v>71</v>
      </c>
      <c r="G49" s="10"/>
    </row>
    <row r="50" spans="1:7" ht="13.5" customHeight="1" thickBot="1" x14ac:dyDescent="0.3">
      <c r="A50" s="68"/>
      <c r="B50" s="52" t="s">
        <v>81</v>
      </c>
      <c r="C50" s="55">
        <v>8</v>
      </c>
      <c r="D50" s="55">
        <v>8</v>
      </c>
      <c r="E50" s="55">
        <v>8</v>
      </c>
      <c r="F50" s="70"/>
      <c r="G50" s="10"/>
    </row>
    <row r="51" spans="1:7" ht="13.5" customHeight="1" thickBot="1" x14ac:dyDescent="0.3">
      <c r="A51" s="62" t="s">
        <v>48</v>
      </c>
      <c r="B51" s="96" t="s">
        <v>49</v>
      </c>
      <c r="C51" s="97"/>
      <c r="D51" s="97"/>
      <c r="E51" s="97"/>
      <c r="F51" s="97"/>
      <c r="G51" s="10"/>
    </row>
    <row r="52" spans="1:7" ht="13.5" customHeight="1" x14ac:dyDescent="0.25">
      <c r="A52" s="71" t="s">
        <v>38</v>
      </c>
      <c r="B52" s="60" t="s">
        <v>1</v>
      </c>
      <c r="C52" s="49">
        <f>+C53</f>
        <v>975.3</v>
      </c>
      <c r="D52" s="49">
        <f t="shared" ref="D52:E52" si="13">+D53</f>
        <v>1476.1559999999999</v>
      </c>
      <c r="E52" s="49">
        <f t="shared" si="13"/>
        <v>1623.771</v>
      </c>
      <c r="F52" s="80" t="s">
        <v>93</v>
      </c>
      <c r="G52" s="24"/>
    </row>
    <row r="53" spans="1:7" ht="13.5" customHeight="1" thickBot="1" x14ac:dyDescent="0.3">
      <c r="A53" s="73"/>
      <c r="B53" s="52" t="s">
        <v>81</v>
      </c>
      <c r="C53" s="55">
        <v>975.3</v>
      </c>
      <c r="D53" s="55">
        <v>1476.1559999999999</v>
      </c>
      <c r="E53" s="55">
        <v>1623.771</v>
      </c>
      <c r="F53" s="82"/>
      <c r="G53" s="10"/>
    </row>
    <row r="54" spans="1:7" ht="13.5" customHeight="1" x14ac:dyDescent="0.25">
      <c r="A54" s="71" t="s">
        <v>39</v>
      </c>
      <c r="B54" s="48" t="s">
        <v>4</v>
      </c>
      <c r="C54" s="49">
        <f>+C58</f>
        <v>40</v>
      </c>
      <c r="D54" s="49">
        <f t="shared" ref="D54:E54" si="14">+D58</f>
        <v>42</v>
      </c>
      <c r="E54" s="49">
        <f t="shared" si="14"/>
        <v>42</v>
      </c>
      <c r="F54" s="69" t="s">
        <v>72</v>
      </c>
      <c r="G54" s="10"/>
    </row>
    <row r="55" spans="1:7" ht="13.5" hidden="1" customHeight="1" x14ac:dyDescent="0.25">
      <c r="A55" s="72"/>
      <c r="B55" s="18" t="s">
        <v>2</v>
      </c>
      <c r="C55" s="19">
        <v>0</v>
      </c>
      <c r="D55" s="19">
        <v>0</v>
      </c>
      <c r="E55" s="19">
        <v>0</v>
      </c>
      <c r="F55" s="74"/>
      <c r="G55" s="10"/>
    </row>
    <row r="56" spans="1:7" ht="13.5" hidden="1" customHeight="1" x14ac:dyDescent="0.25">
      <c r="A56" s="72"/>
      <c r="B56" s="18" t="s">
        <v>8</v>
      </c>
      <c r="C56" s="19"/>
      <c r="D56" s="19"/>
      <c r="E56" s="19"/>
      <c r="F56" s="74"/>
      <c r="G56" s="10"/>
    </row>
    <row r="57" spans="1:7" ht="13.5" hidden="1" customHeight="1" x14ac:dyDescent="0.25">
      <c r="A57" s="72"/>
      <c r="B57" s="18" t="s">
        <v>14</v>
      </c>
      <c r="C57" s="19">
        <v>0</v>
      </c>
      <c r="D57" s="19">
        <v>0</v>
      </c>
      <c r="E57" s="19">
        <v>0</v>
      </c>
      <c r="F57" s="74"/>
      <c r="G57" s="10"/>
    </row>
    <row r="58" spans="1:7" ht="13.5" customHeight="1" thickBot="1" x14ac:dyDescent="0.3">
      <c r="A58" s="73"/>
      <c r="B58" s="52" t="s">
        <v>81</v>
      </c>
      <c r="C58" s="55">
        <v>40</v>
      </c>
      <c r="D58" s="55">
        <v>42</v>
      </c>
      <c r="E58" s="55">
        <v>42</v>
      </c>
      <c r="F58" s="70"/>
      <c r="G58" s="10"/>
    </row>
    <row r="59" spans="1:7" ht="13.5" customHeight="1" x14ac:dyDescent="0.25">
      <c r="A59" s="67" t="s">
        <v>40</v>
      </c>
      <c r="B59" s="48" t="s">
        <v>7</v>
      </c>
      <c r="C59" s="49">
        <f>+C60</f>
        <v>40</v>
      </c>
      <c r="D59" s="49">
        <f t="shared" ref="D59:E59" si="15">+D60</f>
        <v>50</v>
      </c>
      <c r="E59" s="49">
        <f t="shared" si="15"/>
        <v>50</v>
      </c>
      <c r="F59" s="69" t="s">
        <v>76</v>
      </c>
      <c r="G59" s="10"/>
    </row>
    <row r="60" spans="1:7" ht="13.5" customHeight="1" thickBot="1" x14ac:dyDescent="0.3">
      <c r="A60" s="68"/>
      <c r="B60" s="52" t="s">
        <v>81</v>
      </c>
      <c r="C60" s="55">
        <v>40</v>
      </c>
      <c r="D60" s="55">
        <v>50</v>
      </c>
      <c r="E60" s="55">
        <v>50</v>
      </c>
      <c r="F60" s="70"/>
      <c r="G60" s="10"/>
    </row>
    <row r="61" spans="1:7" ht="13.5" customHeight="1" x14ac:dyDescent="0.25">
      <c r="A61" s="67" t="s">
        <v>41</v>
      </c>
      <c r="B61" s="48" t="s">
        <v>17</v>
      </c>
      <c r="C61" s="49">
        <f>+C62</f>
        <v>48.9</v>
      </c>
      <c r="D61" s="49">
        <f t="shared" ref="D61:E61" si="16">+D62</f>
        <v>90</v>
      </c>
      <c r="E61" s="49">
        <f t="shared" si="16"/>
        <v>90</v>
      </c>
      <c r="F61" s="69" t="s">
        <v>76</v>
      </c>
      <c r="G61" s="10"/>
    </row>
    <row r="62" spans="1:7" ht="13.5" customHeight="1" thickBot="1" x14ac:dyDescent="0.3">
      <c r="A62" s="68"/>
      <c r="B62" s="52" t="s">
        <v>81</v>
      </c>
      <c r="C62" s="55">
        <v>48.9</v>
      </c>
      <c r="D62" s="55">
        <v>90</v>
      </c>
      <c r="E62" s="55">
        <v>90</v>
      </c>
      <c r="F62" s="70"/>
      <c r="G62" s="10"/>
    </row>
    <row r="63" spans="1:7" ht="13.5" customHeight="1" thickBot="1" x14ac:dyDescent="0.3">
      <c r="A63" s="62" t="s">
        <v>50</v>
      </c>
      <c r="B63" s="96" t="s">
        <v>51</v>
      </c>
      <c r="C63" s="97"/>
      <c r="D63" s="97"/>
      <c r="E63" s="97"/>
      <c r="F63" s="97"/>
      <c r="G63" s="10"/>
    </row>
    <row r="64" spans="1:7" ht="13.5" customHeight="1" x14ac:dyDescent="0.25">
      <c r="A64" s="67" t="s">
        <v>42</v>
      </c>
      <c r="B64" s="48" t="s">
        <v>3</v>
      </c>
      <c r="C64" s="49">
        <f>+C65</f>
        <v>2702.07</v>
      </c>
      <c r="D64" s="49">
        <f t="shared" ref="D64:E64" si="17">+D65</f>
        <v>2176</v>
      </c>
      <c r="E64" s="49">
        <f t="shared" si="17"/>
        <v>2176</v>
      </c>
      <c r="F64" s="69" t="s">
        <v>73</v>
      </c>
      <c r="G64" s="10"/>
    </row>
    <row r="65" spans="1:12" ht="13.5" customHeight="1" thickBot="1" x14ac:dyDescent="0.3">
      <c r="A65" s="68"/>
      <c r="B65" s="52" t="s">
        <v>84</v>
      </c>
      <c r="C65" s="55">
        <v>2702.07</v>
      </c>
      <c r="D65" s="55">
        <v>2176</v>
      </c>
      <c r="E65" s="55">
        <v>2176</v>
      </c>
      <c r="F65" s="70"/>
      <c r="G65" s="31"/>
      <c r="H65" s="29"/>
      <c r="I65" s="29"/>
      <c r="J65" s="29"/>
      <c r="K65" s="29"/>
      <c r="L65" s="29"/>
    </row>
    <row r="66" spans="1:12" ht="13.5" customHeight="1" x14ac:dyDescent="0.25">
      <c r="A66" s="71" t="s">
        <v>43</v>
      </c>
      <c r="B66" s="48" t="s">
        <v>5</v>
      </c>
      <c r="C66" s="49">
        <f>+C67</f>
        <v>80</v>
      </c>
      <c r="D66" s="49">
        <f t="shared" ref="D66:E66" si="18">+D67</f>
        <v>80</v>
      </c>
      <c r="E66" s="49">
        <f t="shared" si="18"/>
        <v>80</v>
      </c>
      <c r="F66" s="69"/>
      <c r="G66" s="10"/>
    </row>
    <row r="67" spans="1:12" ht="13.5" customHeight="1" thickBot="1" x14ac:dyDescent="0.3">
      <c r="A67" s="73"/>
      <c r="B67" s="52" t="s">
        <v>81</v>
      </c>
      <c r="C67" s="55">
        <v>80</v>
      </c>
      <c r="D67" s="55">
        <v>80</v>
      </c>
      <c r="E67" s="55">
        <v>80</v>
      </c>
      <c r="F67" s="70"/>
      <c r="G67" s="10"/>
    </row>
    <row r="68" spans="1:12" ht="13.5" customHeight="1" thickBot="1" x14ac:dyDescent="0.3">
      <c r="A68" s="61" t="s">
        <v>52</v>
      </c>
      <c r="B68" s="96" t="s">
        <v>53</v>
      </c>
      <c r="C68" s="97"/>
      <c r="D68" s="97"/>
      <c r="E68" s="97"/>
      <c r="F68" s="97"/>
      <c r="G68" s="10"/>
    </row>
    <row r="69" spans="1:12" ht="13.5" customHeight="1" x14ac:dyDescent="0.25">
      <c r="A69" s="71" t="s">
        <v>44</v>
      </c>
      <c r="B69" s="48" t="s">
        <v>20</v>
      </c>
      <c r="C69" s="49">
        <f>+C70</f>
        <v>760</v>
      </c>
      <c r="D69" s="49">
        <f t="shared" ref="D69:E69" si="19">+D70</f>
        <v>900</v>
      </c>
      <c r="E69" s="49">
        <f t="shared" si="19"/>
        <v>900</v>
      </c>
      <c r="F69" s="69" t="s">
        <v>74</v>
      </c>
      <c r="G69" s="10"/>
    </row>
    <row r="70" spans="1:12" ht="13.5" customHeight="1" thickBot="1" x14ac:dyDescent="0.3">
      <c r="A70" s="73"/>
      <c r="B70" s="52" t="s">
        <v>81</v>
      </c>
      <c r="C70" s="55">
        <v>760</v>
      </c>
      <c r="D70" s="55">
        <v>900</v>
      </c>
      <c r="E70" s="55">
        <v>900</v>
      </c>
      <c r="F70" s="70"/>
      <c r="G70" s="10"/>
    </row>
    <row r="71" spans="1:12" ht="13.5" customHeight="1" x14ac:dyDescent="0.25">
      <c r="A71" s="104" t="s">
        <v>85</v>
      </c>
      <c r="B71" s="105"/>
      <c r="C71" s="106"/>
      <c r="D71" s="106"/>
      <c r="E71" s="106"/>
      <c r="F71" s="106"/>
      <c r="G71" s="10"/>
    </row>
    <row r="72" spans="1:12" ht="13.5" customHeight="1" x14ac:dyDescent="0.25">
      <c r="A72" s="20"/>
      <c r="B72" s="18" t="s">
        <v>55</v>
      </c>
      <c r="C72" s="19">
        <f>C17+C22+C28+C30+C32+C35++C38+C40+C42+C44+C47+C49+C52+C54+C59++C61+C64+C66+C69</f>
        <v>11430.946</v>
      </c>
      <c r="D72" s="19">
        <f t="shared" ref="D72:E72" si="20">D17+D22+D28+D30+D32+D35++D38+D40+D42+D44+D47+D49+D52+D54+D59++D61+D64+D66+D69</f>
        <v>13189.155999999999</v>
      </c>
      <c r="E72" s="19">
        <f t="shared" si="20"/>
        <v>13548.771000000001</v>
      </c>
      <c r="F72" s="44"/>
      <c r="G72" s="10"/>
    </row>
    <row r="73" spans="1:12" ht="13.5" customHeight="1" x14ac:dyDescent="0.25">
      <c r="A73" s="20"/>
      <c r="B73" s="18" t="s">
        <v>87</v>
      </c>
      <c r="C73" s="19"/>
      <c r="D73" s="19"/>
      <c r="E73" s="19"/>
      <c r="F73" s="21"/>
      <c r="G73" s="10"/>
    </row>
    <row r="74" spans="1:12" ht="27" customHeight="1" x14ac:dyDescent="0.25">
      <c r="A74" s="20"/>
      <c r="B74" s="18" t="s">
        <v>86</v>
      </c>
      <c r="C74" s="19">
        <f>C18+C19+C27+C29+C31+C32+C35+C39+C41+C43+C45+C48+C50+C53+C58+C60+C62+C67+C70</f>
        <v>8425.2279999999992</v>
      </c>
      <c r="D74" s="19">
        <f t="shared" ref="D74:E74" si="21">+D18+D19+D22+D28+D30+D32+D35+D38+D40+D42+D44+D47+D49+D52+D54+D59+D61+D66+D69</f>
        <v>11013.155999999999</v>
      </c>
      <c r="E74" s="19">
        <f t="shared" si="21"/>
        <v>11372.771000000001</v>
      </c>
      <c r="F74" s="44"/>
      <c r="G74" s="10"/>
      <c r="H74" s="45"/>
      <c r="I74" s="3"/>
    </row>
    <row r="75" spans="1:12" ht="13.5" customHeight="1" x14ac:dyDescent="0.25">
      <c r="A75" s="20"/>
      <c r="B75" s="18" t="s">
        <v>56</v>
      </c>
      <c r="C75" s="19"/>
      <c r="D75" s="19"/>
      <c r="E75" s="19"/>
      <c r="F75" s="21"/>
      <c r="G75" s="10"/>
    </row>
    <row r="76" spans="1:12" ht="13.5" customHeight="1" x14ac:dyDescent="0.25">
      <c r="A76" s="20"/>
      <c r="B76" s="22" t="s">
        <v>57</v>
      </c>
      <c r="C76" s="19">
        <f>C65+C20+C21-C79</f>
        <v>2801.0000000000005</v>
      </c>
      <c r="D76" s="19">
        <f>D65+D20+D21-D79</f>
        <v>2176</v>
      </c>
      <c r="E76" s="19">
        <f>E65+E20+E21-E79</f>
        <v>2176</v>
      </c>
      <c r="F76" s="21"/>
      <c r="G76" s="10"/>
    </row>
    <row r="77" spans="1:12" ht="13.5" customHeight="1" x14ac:dyDescent="0.25">
      <c r="A77" s="20"/>
      <c r="B77" s="18" t="s">
        <v>58</v>
      </c>
      <c r="C77" s="19"/>
      <c r="D77" s="19"/>
      <c r="E77" s="19"/>
      <c r="F77" s="21"/>
      <c r="G77" s="10"/>
    </row>
    <row r="78" spans="1:12" ht="13.5" customHeight="1" x14ac:dyDescent="0.25">
      <c r="A78" s="20"/>
      <c r="B78" s="18" t="s">
        <v>59</v>
      </c>
      <c r="C78" s="19"/>
      <c r="D78" s="19"/>
      <c r="E78" s="19"/>
      <c r="F78" s="21"/>
      <c r="G78" s="10"/>
    </row>
    <row r="79" spans="1:12" ht="13.5" customHeight="1" x14ac:dyDescent="0.25">
      <c r="A79" s="20"/>
      <c r="B79" s="18" t="s">
        <v>60</v>
      </c>
      <c r="C79" s="19">
        <f>4.951+197.697+2.07</f>
        <v>204.71799999999999</v>
      </c>
      <c r="D79" s="19"/>
      <c r="E79" s="19"/>
      <c r="F79" s="21"/>
      <c r="G79" s="10"/>
    </row>
    <row r="80" spans="1:12" ht="13.5" customHeight="1" x14ac:dyDescent="0.25">
      <c r="A80" s="20"/>
      <c r="B80" s="18" t="s">
        <v>61</v>
      </c>
      <c r="C80" s="19"/>
      <c r="D80" s="19"/>
      <c r="E80" s="19"/>
      <c r="F80" s="21"/>
      <c r="G80" s="10"/>
    </row>
    <row r="81" spans="1:7" ht="13.5" customHeight="1" x14ac:dyDescent="0.25">
      <c r="A81" s="20"/>
      <c r="B81" s="17" t="s">
        <v>62</v>
      </c>
      <c r="C81" s="19">
        <f>SUM(C74:C80)</f>
        <v>11430.946</v>
      </c>
      <c r="D81" s="19">
        <f>SUM(D74:D80)</f>
        <v>13189.155999999999</v>
      </c>
      <c r="E81" s="19">
        <f>SUM(E74:E80)</f>
        <v>13548.771000000001</v>
      </c>
      <c r="F81" s="21"/>
      <c r="G81" s="10"/>
    </row>
    <row r="82" spans="1:7" ht="13.5" customHeight="1" x14ac:dyDescent="0.25">
      <c r="A82" s="20"/>
      <c r="B82" s="18" t="s">
        <v>63</v>
      </c>
      <c r="C82" s="19"/>
      <c r="D82" s="19"/>
      <c r="E82" s="19"/>
      <c r="F82" s="21"/>
      <c r="G82" s="10"/>
    </row>
    <row r="83" spans="1:7" ht="13.5" customHeight="1" x14ac:dyDescent="0.25">
      <c r="A83" s="20"/>
      <c r="B83" s="22" t="s">
        <v>64</v>
      </c>
      <c r="C83" s="23">
        <f>C81*100/9289.067-100</f>
        <v>23.058063850761357</v>
      </c>
      <c r="D83" s="23">
        <f>+D81*100/C81-100</f>
        <v>15.381141683286742</v>
      </c>
      <c r="E83" s="23">
        <f>+E81*100/D81-100</f>
        <v>2.7265960005325667</v>
      </c>
      <c r="F83" s="21"/>
      <c r="G83" s="10"/>
    </row>
    <row r="84" spans="1:7" ht="15.75" x14ac:dyDescent="0.25">
      <c r="A84" s="9"/>
      <c r="B84" s="16" t="s">
        <v>79</v>
      </c>
      <c r="C84" s="10"/>
      <c r="D84" s="10"/>
      <c r="E84" s="10"/>
      <c r="F84" s="10"/>
      <c r="G84" s="10"/>
    </row>
    <row r="85" spans="1:7" ht="11.25" customHeight="1" x14ac:dyDescent="0.25">
      <c r="A85" s="9"/>
      <c r="B85" s="10"/>
      <c r="C85" s="24"/>
      <c r="D85" s="24"/>
      <c r="E85" s="10"/>
      <c r="F85" s="10"/>
      <c r="G85" s="10"/>
    </row>
    <row r="86" spans="1:7" x14ac:dyDescent="0.2">
      <c r="B86" s="27"/>
      <c r="D86" s="25"/>
    </row>
    <row r="87" spans="1:7" x14ac:dyDescent="0.2">
      <c r="C87" s="4"/>
      <c r="D87" s="3"/>
    </row>
  </sheetData>
  <mergeCells count="58">
    <mergeCell ref="A61:A62"/>
    <mergeCell ref="F61:F62"/>
    <mergeCell ref="F40:F41"/>
    <mergeCell ref="B46:F46"/>
    <mergeCell ref="A40:A41"/>
    <mergeCell ref="F52:F53"/>
    <mergeCell ref="A52:A53"/>
    <mergeCell ref="F44:F45"/>
    <mergeCell ref="F42:F43"/>
    <mergeCell ref="A42:A43"/>
    <mergeCell ref="A71:F71"/>
    <mergeCell ref="B63:F63"/>
    <mergeCell ref="B68:F68"/>
    <mergeCell ref="F66:F67"/>
    <mergeCell ref="A66:A67"/>
    <mergeCell ref="A69:A70"/>
    <mergeCell ref="F69:F70"/>
    <mergeCell ref="A64:A65"/>
    <mergeCell ref="F64:F65"/>
    <mergeCell ref="C2:F2"/>
    <mergeCell ref="C3:F3"/>
    <mergeCell ref="A10:A13"/>
    <mergeCell ref="B51:F51"/>
    <mergeCell ref="E10:E13"/>
    <mergeCell ref="F38:F39"/>
    <mergeCell ref="F10:F13"/>
    <mergeCell ref="C10:C13"/>
    <mergeCell ref="D10:D13"/>
    <mergeCell ref="A17:A21"/>
    <mergeCell ref="F28:F29"/>
    <mergeCell ref="B10:B13"/>
    <mergeCell ref="A22:A27"/>
    <mergeCell ref="A28:A29"/>
    <mergeCell ref="F17:F21"/>
    <mergeCell ref="B24:B26"/>
    <mergeCell ref="B15:F15"/>
    <mergeCell ref="B16:F16"/>
    <mergeCell ref="F22:F27"/>
    <mergeCell ref="E22:E23"/>
    <mergeCell ref="D22:D23"/>
    <mergeCell ref="C22:C23"/>
    <mergeCell ref="B22:B23"/>
    <mergeCell ref="A30:A31"/>
    <mergeCell ref="A32:A34"/>
    <mergeCell ref="A59:A60"/>
    <mergeCell ref="F59:F60"/>
    <mergeCell ref="A54:A58"/>
    <mergeCell ref="F54:F58"/>
    <mergeCell ref="A35:A37"/>
    <mergeCell ref="F35:F37"/>
    <mergeCell ref="A38:A39"/>
    <mergeCell ref="F49:F50"/>
    <mergeCell ref="F47:F48"/>
    <mergeCell ref="A47:A48"/>
    <mergeCell ref="A44:A45"/>
    <mergeCell ref="A49:A50"/>
    <mergeCell ref="F32:F34"/>
    <mergeCell ref="F30:F31"/>
  </mergeCells>
  <phoneticPr fontId="0" type="noConversion"/>
  <conditionalFormatting sqref="C10:E10 C22:E22 C24:E25 C27:E45 C47:E50 C52:E62 C64:E67">
    <cfRule type="cellIs" dxfId="3" priority="39" stopIfTrue="1" operator="equal">
      <formula>0</formula>
    </cfRule>
  </conditionalFormatting>
  <conditionalFormatting sqref="C17:E20 C69:E70">
    <cfRule type="cellIs" dxfId="2" priority="35" stopIfTrue="1" operator="equal">
      <formula>0</formula>
    </cfRule>
  </conditionalFormatting>
  <conditionalFormatting sqref="C26:E26">
    <cfRule type="cellIs" dxfId="1" priority="1214" stopIfTrue="1" operator="equal">
      <formula>0</formula>
    </cfRule>
  </conditionalFormatting>
  <conditionalFormatting sqref="C72:E83">
    <cfRule type="cellIs" dxfId="0" priority="1" stopIfTrue="1" operator="equal">
      <formula>0</formula>
    </cfRule>
  </conditionalFormatting>
  <pageMargins left="0.78740157480314965" right="0.39370078740157483" top="1.1811023622047245" bottom="0.39370078740157483" header="0" footer="0"/>
  <pageSetup paperSize="9" scale="90" fitToHeight="0" orientation="landscape" r:id="rId1"/>
  <headerFooter alignWithMargins="0">
    <oddHeader>&amp;C&amp;P</oddHeader>
  </headerFooter>
  <rowBreaks count="2" manualBreakCount="2">
    <brk id="37" max="19" man="1"/>
    <brk id="70" max="19" man="1"/>
  </rowBreaks>
  <ignoredErrors>
    <ignoredError sqref="A16 A46 A51 A63 A68" twoDigitTextYear="1"/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lentele</vt:lpstr>
      <vt:lpstr>'1 lentele'!Print_Area</vt:lpstr>
      <vt:lpstr>'1 lentele'!Print_Titles</vt:lpstr>
    </vt:vector>
  </TitlesOfParts>
  <Company>Mazeikiu rajono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 Raudonius</dc:creator>
  <cp:lastModifiedBy>Virginijus Raudonius</cp:lastModifiedBy>
  <cp:lastPrinted>2025-02-14T07:56:35Z</cp:lastPrinted>
  <dcterms:created xsi:type="dcterms:W3CDTF">2007-10-02T12:25:38Z</dcterms:created>
  <dcterms:modified xsi:type="dcterms:W3CDTF">2025-02-17T12:09:51Z</dcterms:modified>
</cp:coreProperties>
</file>